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0" windowHeight="11505"/>
  </bookViews>
  <sheets>
    <sheet name="План работ 2023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/>
  <c r="F60"/>
  <c r="F59"/>
  <c r="F73"/>
  <c r="F72" s="1"/>
  <c r="F71"/>
  <c r="F69"/>
  <c r="F68"/>
  <c r="F67"/>
  <c r="F65"/>
  <c r="F63"/>
  <c r="F62"/>
  <c r="F58"/>
  <c r="F57"/>
  <c r="F56"/>
  <c r="F55"/>
  <c r="F54"/>
  <c r="F53"/>
  <c r="F52"/>
  <c r="F51"/>
  <c r="F50"/>
  <c r="F47"/>
  <c r="F46"/>
  <c r="F45"/>
  <c r="F44"/>
  <c r="F43"/>
  <c r="F42"/>
  <c r="F40"/>
  <c r="F39"/>
  <c r="F37"/>
  <c r="F36"/>
  <c r="F34"/>
  <c r="F33"/>
  <c r="F32"/>
  <c r="F31"/>
  <c r="F29"/>
  <c r="F28"/>
  <c r="F27"/>
  <c r="F25"/>
  <c r="F24"/>
  <c r="F23"/>
  <c r="F22"/>
  <c r="F21"/>
  <c r="F20"/>
  <c r="F19"/>
  <c r="F18"/>
  <c r="F17"/>
  <c r="F15"/>
  <c r="F14"/>
  <c r="F10"/>
  <c r="F8"/>
  <c r="F7"/>
  <c r="A1"/>
  <c r="F38" l="1"/>
  <c r="F61"/>
  <c r="F49"/>
  <c r="F66"/>
  <c r="F35"/>
  <c r="F6"/>
  <c r="F13"/>
  <c r="F16"/>
  <c r="F41"/>
  <c r="F30"/>
  <c r="F26"/>
  <c r="F75" l="1"/>
</calcChain>
</file>

<file path=xl/sharedStrings.xml><?xml version="1.0" encoding="utf-8"?>
<sst xmlns="http://schemas.openxmlformats.org/spreadsheetml/2006/main" count="206" uniqueCount="154">
  <si>
    <t>Наименование статей расходов</t>
  </si>
  <si>
    <t>ПЛАН</t>
  </si>
  <si>
    <t>Ед изм</t>
  </si>
  <si>
    <t>Кол-во</t>
  </si>
  <si>
    <t>Цена</t>
  </si>
  <si>
    <t>Стоимость</t>
  </si>
  <si>
    <t xml:space="preserve">Помывка остекления </t>
  </si>
  <si>
    <t>Уборка ( ИП Мигутская А.)</t>
  </si>
  <si>
    <t>Моющие средства, инвентарь. Кантовары</t>
  </si>
  <si>
    <t>компл.</t>
  </si>
  <si>
    <t>Работы по техническому обслуживанию инженерных систем</t>
  </si>
  <si>
    <t>Работы по техническому обслуживанию системы принудительной вентиляции</t>
  </si>
  <si>
    <t>Диагностика системы автоматики и диспетчирезации</t>
  </si>
  <si>
    <t>шт.</t>
  </si>
  <si>
    <t>Закупка карманных фильтров</t>
  </si>
  <si>
    <t>Работы по техническому обслуживанию системы электроснабжения</t>
  </si>
  <si>
    <t>Осветительные элементы, свтодиодные, Т8, 1200мм</t>
  </si>
  <si>
    <t>Осветительные элементы, свтодиодные, Т8, 600мм</t>
  </si>
  <si>
    <t>Драйверы для светильников МОП</t>
  </si>
  <si>
    <t>Утилизация люминисцентных и светодиодных ламп</t>
  </si>
  <si>
    <t>Закупка светильников 1200 мм</t>
  </si>
  <si>
    <t>Закупка светильников 600мм</t>
  </si>
  <si>
    <t>шт</t>
  </si>
  <si>
    <t>Закупка ламп LED</t>
  </si>
  <si>
    <t>Закпка драйверов</t>
  </si>
  <si>
    <t>Закупка светодиодных линеек жестких</t>
  </si>
  <si>
    <t>Работы по техническому обслуживанию системы водоснабжения</t>
  </si>
  <si>
    <t>Замена запорной арматуры Ду 25-32 (кран под манометр)</t>
  </si>
  <si>
    <t xml:space="preserve">Закупка ремкомплектов Ду 25-76 (задвижки </t>
  </si>
  <si>
    <t>Поверка счетчиков холодной воды для приготовления горяей воды</t>
  </si>
  <si>
    <t>Работы по техническому обслуживанию системы отопления</t>
  </si>
  <si>
    <t>Замена КИП на стоячной части (манометры)</t>
  </si>
  <si>
    <t>Замена уплотнений</t>
  </si>
  <si>
    <t>Ремонтные работы по тепловым завесам паркинга</t>
  </si>
  <si>
    <t>Закупка кранов шаровых под манометр</t>
  </si>
  <si>
    <t>Работы по техническому обслуживанию системы АПС, ДУ и ППА</t>
  </si>
  <si>
    <t xml:space="preserve">Договор ТО с специализированной организацией </t>
  </si>
  <si>
    <t>мес.</t>
  </si>
  <si>
    <t>Ремонтные работы по системам АПС и ППА</t>
  </si>
  <si>
    <t>Работы по техническому обслуживанию домофона</t>
  </si>
  <si>
    <t>Договор ТО с специализированной организацией</t>
  </si>
  <si>
    <t>Закупка расходных материалов (ключи, коммутаторы)</t>
  </si>
  <si>
    <t>Работы по техническому обслуживанию системы СКУД</t>
  </si>
  <si>
    <t>Обследование и диагностика СКУД "Болид-Орион"</t>
  </si>
  <si>
    <t xml:space="preserve">Восстановительные и ремонтные работы по СКУД </t>
  </si>
  <si>
    <t xml:space="preserve">Работы по ремонту и обслуживанию гаражных ворот </t>
  </si>
  <si>
    <t>Договор на обслуживание СКУД</t>
  </si>
  <si>
    <t>Закупка карт доступа</t>
  </si>
  <si>
    <t>Договор на ТО шлагбаумов</t>
  </si>
  <si>
    <t>Работы, относящиеся к текущему ремонту</t>
  </si>
  <si>
    <t>ед.</t>
  </si>
  <si>
    <t>Техническое обслуживание Индивидуального Теплового Пункта</t>
  </si>
  <si>
    <t>Договор ТО со специализированной организацией</t>
  </si>
  <si>
    <t>Опрессовка ввода</t>
  </si>
  <si>
    <t>Проверка работоспособности и поверка, с получением свидетельств «Ростест-Москва» шести внутренних приборов учета ВИС.Т</t>
  </si>
  <si>
    <t xml:space="preserve">Замена вышедших из строя предохранительных клапанов систем отопления и горячего водоснабжения, на новые регулируемые. </t>
  </si>
  <si>
    <t xml:space="preserve">Ремонт насоса холодного водоснабжения первой зоны (замена подшипников и торцевого уплотнения) </t>
  </si>
  <si>
    <t xml:space="preserve">шт. </t>
  </si>
  <si>
    <t>Закупка вибровставок ДУ80, 100, 125</t>
  </si>
  <si>
    <t>Кран балансировочный Ду 40 (ГВС фитнес)</t>
  </si>
  <si>
    <t>Техническое обслуживание лифтов</t>
  </si>
  <si>
    <t>Освидетельствование лифтов</t>
  </si>
  <si>
    <t>Ремонтные работы (материалы: плата, плата привода, привод)</t>
  </si>
  <si>
    <t>Диспетчерский компьютер ЛХ</t>
  </si>
  <si>
    <t>Аттестация персонала, ОТ</t>
  </si>
  <si>
    <t>комплекс</t>
  </si>
  <si>
    <t>Спецодежда</t>
  </si>
  <si>
    <t>Инструмент, расходные материалы</t>
  </si>
  <si>
    <t>Дренажная система паркинга</t>
  </si>
  <si>
    <t xml:space="preserve">Замена дренажного насоса паркинга. </t>
  </si>
  <si>
    <t>13</t>
  </si>
  <si>
    <t>Система видеонаблюдения</t>
  </si>
  <si>
    <t>Договор со специализированной организацией</t>
  </si>
  <si>
    <t>Материалы для системы видеонаблюдения</t>
  </si>
  <si>
    <t>ИТОГО :</t>
  </si>
  <si>
    <t>Утверждено</t>
  </si>
  <si>
    <t xml:space="preserve">                                                    Верно:  ______________     м.п.</t>
  </si>
  <si>
    <t>План работ по содержанию и текущему ремонту на 2023 год</t>
  </si>
  <si>
    <t>ТСЖ "Пирамида"</t>
  </si>
  <si>
    <t>1</t>
  </si>
  <si>
    <t>1.1</t>
  </si>
  <si>
    <t>1.2</t>
  </si>
  <si>
    <t>1.3</t>
  </si>
  <si>
    <t>1.4</t>
  </si>
  <si>
    <t>Работы по снитарному содержанию дома и территории</t>
  </si>
  <si>
    <t>1.5</t>
  </si>
  <si>
    <t>Работы на придомовой территории, включая озеленение</t>
  </si>
  <si>
    <t>2</t>
  </si>
  <si>
    <t>2.1</t>
  </si>
  <si>
    <t>2.1.2</t>
  </si>
  <si>
    <t>2.1.1</t>
  </si>
  <si>
    <t>2.3.1</t>
  </si>
  <si>
    <t>2.3.2</t>
  </si>
  <si>
    <t>2.3.3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</si>
  <si>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</si>
  <si>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</si>
  <si>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</si>
  <si>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</si>
  <si>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</si>
  <si>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</si>
  <si>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</si>
  <si>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</si>
  <si>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</si>
  <si>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</si>
  <si>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</si>
  <si>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2.4</t>
  </si>
  <si>
    <t>2.4.1</t>
  </si>
  <si>
    <t>2.4.2</t>
  </si>
  <si>
    <t>2.4.3</t>
  </si>
  <si>
    <t>2.4.4</t>
  </si>
  <si>
    <t>2.5</t>
  </si>
  <si>
    <t>2.5.1</t>
  </si>
  <si>
    <t>2.5.2</t>
  </si>
  <si>
    <t>2.6</t>
  </si>
  <si>
    <t>2.6.1</t>
  </si>
  <si>
    <t>2.6.2</t>
  </si>
  <si>
    <t>2.7</t>
  </si>
  <si>
    <t>2.7.1</t>
  </si>
  <si>
    <t>2.7.2</t>
  </si>
  <si>
    <t>2.7.3</t>
  </si>
  <si>
    <t>2.7.4</t>
  </si>
  <si>
    <t>2.7.5</t>
  </si>
  <si>
    <t>2.7.6</t>
  </si>
  <si>
    <t>2.8</t>
  </si>
  <si>
    <t>Ремонт теплообменника системы подогрева технологической воды, с промывкой и заменой уплотнений пластин</t>
  </si>
  <si>
    <t>Насосы для ГВС</t>
  </si>
  <si>
    <t>Работы по замене насосов по плану 2022 года</t>
  </si>
  <si>
    <t>2.9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</si>
  <si>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</si>
  <si>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</si>
  <si>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</si>
  <si>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</si>
  <si>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</si>
  <si>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</si>
  <si>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</si>
  <si>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</si>
  <si>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</si>
  <si>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</si>
  <si>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2.9.11</t>
  </si>
  <si>
    <t>2.10.1</t>
  </si>
  <si>
    <t>2.10.2</t>
  </si>
  <si>
    <t>2.10.3</t>
  </si>
  <si>
    <t>2.10.4</t>
  </si>
  <si>
    <t>11</t>
  </si>
  <si>
    <t>10</t>
  </si>
  <si>
    <t>2.11.1</t>
  </si>
  <si>
    <t>2.11.3</t>
  </si>
  <si>
    <t>2.11.4</t>
  </si>
  <si>
    <t>12</t>
  </si>
  <si>
    <t>2.12.1</t>
  </si>
  <si>
    <t>2.13.1</t>
  </si>
  <si>
    <t>2.13.2</t>
  </si>
  <si>
    <t>Протокол  от «___» __________ 2023г.</t>
  </si>
  <si>
    <t>общим собранием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</si>
</sst>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</font>
    <font>
      <sz val="8"/>
      <name val="Arial"/>
    </font>
    <font>
      <sz val="8"/>
      <name val="Times New Roman"/>
    </font>
    <font>
      <b/>
      <sz val="14"/>
      <name val="Arial"/>
    </font>
    <font>
      <b/>
      <sz val="11"/>
      <name val="Arial"/>
    </font>
    <font>
      <sz val="12"/>
      <name val="Arial Black"/>
    </font>
    <font>
      <sz val="12"/>
      <color theme="1"/>
      <name val="Arial Black"/>
    </font>
    <font>
      <i/>
      <sz val="12"/>
      <name val="Arial"/>
    </font>
    <font>
      <sz val="12"/>
      <name val="Arial"/>
    </font>
    <font>
      <i/>
      <sz val="12"/>
      <color theme="1"/>
      <name val="Arial"/>
    </font>
    <font>
      <sz val="12"/>
      <color theme="1"/>
      <name val="Arial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i/>
      <sz val="18"/>
      <name val="Arial"/>
      <family val="2"/>
      <charset val="204"/>
    </font>
    <font>
      <i/>
      <sz val="12"/>
      <name val="Arial"/>
      <family val="2"/>
      <charset val="204"/>
    </font>
    <font>
      <i/>
      <u/>
      <sz val="12"/>
      <name val="Arial Black"/>
      <family val="2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2"/>
      <name val="Arial Black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42"/>
        <bgColor indexed="42"/>
      </patternFill>
    </fill>
    <fill>
      <patternFill patternType="solid">
        <fgColor rgb="FF92D050"/>
        <bgColor rgb="FF92D050"/>
      </patternFill>
    </fill>
    <fill>
      <patternFill patternType="solid">
        <fgColor theme="5"/>
        <bgColor rgb="FF92D050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Protection="0"/>
  </cellStyleXfs>
  <cellXfs count="70">
    <xf numFmtId="0" fontId="0" fillId="0" borderId="0" xfId="0"/>
    <xf numFmtId="14" fontId="2" fillId="2" borderId="0" xfId="1" applyNumberFormat="1" applyFont="1" applyFill="1" applyAlignment="1">
      <alignment horizontal="left"/>
    </xf>
    <xf numFmtId="165" fontId="2" fillId="0" borderId="0" xfId="2" applyNumberFormat="1" applyFont="1" applyAlignment="1">
      <alignment horizontal="left"/>
    </xf>
    <xf numFmtId="165" fontId="2" fillId="0" borderId="0" xfId="2" applyNumberFormat="1" applyFont="1" applyAlignment="1">
      <alignment horizontal="left" indent="2"/>
    </xf>
    <xf numFmtId="0" fontId="3" fillId="0" borderId="0" xfId="1" applyFont="1"/>
    <xf numFmtId="165" fontId="5" fillId="3" borderId="9" xfId="2" applyNumberFormat="1" applyFont="1" applyFill="1" applyBorder="1" applyAlignment="1">
      <alignment horizontal="left" vertical="center" wrapText="1"/>
    </xf>
    <xf numFmtId="165" fontId="5" fillId="3" borderId="10" xfId="2" applyNumberFormat="1" applyFont="1" applyFill="1" applyBorder="1" applyAlignment="1">
      <alignment horizontal="left" vertical="center" wrapText="1"/>
    </xf>
    <xf numFmtId="165" fontId="5" fillId="3" borderId="11" xfId="2" applyNumberFormat="1" applyFont="1" applyFill="1" applyBorder="1" applyAlignment="1">
      <alignment horizontal="left" vertical="center" wrapText="1"/>
    </xf>
    <xf numFmtId="165" fontId="5" fillId="3" borderId="12" xfId="2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top"/>
    </xf>
    <xf numFmtId="165" fontId="6" fillId="0" borderId="0" xfId="2" applyNumberFormat="1" applyFont="1" applyAlignment="1">
      <alignment horizontal="left"/>
    </xf>
    <xf numFmtId="0" fontId="6" fillId="0" borderId="0" xfId="1" applyFont="1"/>
    <xf numFmtId="49" fontId="8" fillId="2" borderId="15" xfId="1" applyNumberFormat="1" applyFont="1" applyFill="1" applyBorder="1" applyAlignment="1">
      <alignment horizontal="right" vertical="top" wrapText="1"/>
    </xf>
    <xf numFmtId="4" fontId="7" fillId="4" borderId="17" xfId="2" applyNumberFormat="1" applyFont="1" applyFill="1" applyBorder="1" applyAlignment="1">
      <alignment horizontal="center" vertical="center" wrapText="1"/>
    </xf>
    <xf numFmtId="4" fontId="7" fillId="4" borderId="13" xfId="2" applyNumberFormat="1" applyFont="1" applyFill="1" applyBorder="1" applyAlignment="1">
      <alignment horizontal="center" vertical="center" wrapText="1"/>
    </xf>
    <xf numFmtId="4" fontId="7" fillId="0" borderId="13" xfId="2" applyNumberFormat="1" applyFont="1" applyBorder="1" applyAlignment="1">
      <alignment horizontal="center" vertical="center" wrapText="1"/>
    </xf>
    <xf numFmtId="0" fontId="9" fillId="2" borderId="16" xfId="1" applyFont="1" applyFill="1" applyBorder="1" applyAlignment="1">
      <alignment vertical="top" wrapText="1"/>
    </xf>
    <xf numFmtId="0" fontId="6" fillId="0" borderId="19" xfId="1" applyFont="1" applyBorder="1" applyAlignment="1">
      <alignment vertical="top" wrapText="1"/>
    </xf>
    <xf numFmtId="0" fontId="9" fillId="2" borderId="19" xfId="1" applyFont="1" applyFill="1" applyBorder="1" applyAlignment="1">
      <alignment vertical="top" wrapText="1"/>
    </xf>
    <xf numFmtId="0" fontId="6" fillId="0" borderId="12" xfId="1" applyFont="1" applyBorder="1"/>
    <xf numFmtId="165" fontId="6" fillId="0" borderId="20" xfId="2" applyNumberFormat="1" applyFont="1" applyBorder="1" applyAlignment="1">
      <alignment horizontal="center"/>
    </xf>
    <xf numFmtId="0" fontId="6" fillId="2" borderId="0" xfId="1" applyFont="1" applyFill="1"/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165" fontId="3" fillId="0" borderId="0" xfId="2" applyNumberFormat="1" applyFont="1" applyAlignment="1">
      <alignment horizontal="left"/>
    </xf>
    <xf numFmtId="165" fontId="3" fillId="0" borderId="0" xfId="2" applyNumberFormat="1" applyFont="1" applyAlignment="1">
      <alignment horizontal="left" indent="2"/>
    </xf>
    <xf numFmtId="0" fontId="13" fillId="0" borderId="0" xfId="1" applyFont="1" applyAlignment="1">
      <alignment horizontal="center"/>
    </xf>
    <xf numFmtId="49" fontId="15" fillId="2" borderId="15" xfId="1" applyNumberFormat="1" applyFont="1" applyFill="1" applyBorder="1" applyAlignment="1">
      <alignment horizontal="right" vertical="top" wrapText="1"/>
    </xf>
    <xf numFmtId="0" fontId="9" fillId="2" borderId="21" xfId="1" applyFont="1" applyFill="1" applyBorder="1" applyAlignment="1">
      <alignment vertical="top" wrapText="1"/>
    </xf>
    <xf numFmtId="0" fontId="6" fillId="0" borderId="14" xfId="1" applyFont="1" applyBorder="1" applyAlignment="1">
      <alignment vertical="top" wrapText="1"/>
    </xf>
    <xf numFmtId="0" fontId="12" fillId="2" borderId="21" xfId="1" applyFont="1" applyFill="1" applyBorder="1" applyAlignment="1">
      <alignment vertical="top" wrapText="1"/>
    </xf>
    <xf numFmtId="0" fontId="16" fillId="0" borderId="14" xfId="1" applyFont="1" applyBorder="1" applyAlignment="1">
      <alignment vertical="top" wrapText="1"/>
    </xf>
    <xf numFmtId="0" fontId="6" fillId="0" borderId="14" xfId="1" applyFont="1" applyBorder="1" applyAlignment="1">
      <alignment horizontal="center" vertical="top" wrapText="1"/>
    </xf>
    <xf numFmtId="2" fontId="6" fillId="0" borderId="14" xfId="2" applyNumberFormat="1" applyFont="1" applyBorder="1" applyAlignment="1">
      <alignment horizontal="left" vertical="top" wrapText="1"/>
    </xf>
    <xf numFmtId="2" fontId="9" fillId="0" borderId="14" xfId="2" applyNumberFormat="1" applyFont="1" applyBorder="1" applyAlignment="1">
      <alignment horizontal="center" vertical="top" wrapText="1"/>
    </xf>
    <xf numFmtId="1" fontId="9" fillId="2" borderId="14" xfId="2" applyNumberFormat="1" applyFont="1" applyFill="1" applyBorder="1" applyAlignment="1">
      <alignment horizontal="center" vertical="center" wrapText="1"/>
    </xf>
    <xf numFmtId="1" fontId="9" fillId="0" borderId="19" xfId="2" applyNumberFormat="1" applyFont="1" applyBorder="1" applyAlignment="1">
      <alignment horizontal="center" vertical="center" wrapText="1"/>
    </xf>
    <xf numFmtId="1" fontId="9" fillId="2" borderId="18" xfId="2" applyNumberFormat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165" fontId="6" fillId="0" borderId="14" xfId="2" applyNumberFormat="1" applyFont="1" applyBorder="1" applyAlignment="1">
      <alignment horizontal="center" vertical="center" wrapText="1"/>
    </xf>
    <xf numFmtId="165" fontId="6" fillId="0" borderId="19" xfId="2" applyNumberFormat="1" applyFont="1" applyBorder="1" applyAlignment="1">
      <alignment horizontal="center" vertical="center" wrapText="1"/>
    </xf>
    <xf numFmtId="49" fontId="17" fillId="2" borderId="15" xfId="1" applyNumberFormat="1" applyFont="1" applyFill="1" applyBorder="1" applyAlignment="1">
      <alignment horizontal="right" vertical="top" wrapText="1"/>
    </xf>
    <xf numFmtId="49" fontId="18" fillId="2" borderId="15" xfId="1" applyNumberFormat="1" applyFont="1" applyFill="1" applyBorder="1" applyAlignment="1">
      <alignment horizontal="right" vertical="top" wrapText="1"/>
    </xf>
    <xf numFmtId="0" fontId="12" fillId="2" borderId="19" xfId="1" applyFont="1" applyFill="1" applyBorder="1" applyAlignment="1">
      <alignment vertical="top" wrapText="1"/>
    </xf>
    <xf numFmtId="1" fontId="9" fillId="0" borderId="14" xfId="2" applyNumberFormat="1" applyFont="1" applyBorder="1" applyAlignment="1">
      <alignment horizontal="center" vertical="center" wrapText="1"/>
    </xf>
    <xf numFmtId="0" fontId="19" fillId="0" borderId="0" xfId="1" applyFont="1"/>
    <xf numFmtId="0" fontId="3" fillId="2" borderId="22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165" fontId="3" fillId="0" borderId="0" xfId="2" applyNumberFormat="1" applyFont="1" applyBorder="1" applyAlignment="1">
      <alignment horizontal="left"/>
    </xf>
    <xf numFmtId="165" fontId="3" fillId="0" borderId="0" xfId="2" applyNumberFormat="1" applyFont="1" applyBorder="1" applyAlignment="1">
      <alignment horizontal="left" indent="2"/>
    </xf>
    <xf numFmtId="165" fontId="3" fillId="0" borderId="23" xfId="2" applyNumberFormat="1" applyFont="1" applyBorder="1" applyAlignment="1">
      <alignment horizontal="left"/>
    </xf>
    <xf numFmtId="4" fontId="10" fillId="2" borderId="17" xfId="2" applyNumberFormat="1" applyFont="1" applyFill="1" applyBorder="1" applyAlignment="1">
      <alignment horizontal="center" vertical="center" wrapText="1"/>
    </xf>
    <xf numFmtId="4" fontId="11" fillId="2" borderId="17" xfId="2" applyNumberFormat="1" applyFont="1" applyFill="1" applyBorder="1" applyAlignment="1">
      <alignment horizontal="center" vertical="center" wrapText="1"/>
    </xf>
    <xf numFmtId="166" fontId="7" fillId="4" borderId="17" xfId="2" applyNumberFormat="1" applyFont="1" applyFill="1" applyBorder="1" applyAlignment="1">
      <alignment horizontal="center" vertical="center" wrapText="1"/>
    </xf>
    <xf numFmtId="166" fontId="11" fillId="2" borderId="17" xfId="2" applyNumberFormat="1" applyFont="1" applyFill="1" applyBorder="1" applyAlignment="1">
      <alignment horizontal="center" vertical="center" wrapText="1"/>
    </xf>
    <xf numFmtId="166" fontId="7" fillId="4" borderId="24" xfId="2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right" vertical="top" wrapText="1"/>
    </xf>
    <xf numFmtId="166" fontId="7" fillId="5" borderId="24" xfId="2" applyNumberFormat="1" applyFont="1" applyFill="1" applyBorder="1" applyAlignment="1">
      <alignment horizontal="center" vertical="center" wrapText="1"/>
    </xf>
    <xf numFmtId="1" fontId="12" fillId="2" borderId="18" xfId="2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165" fontId="6" fillId="0" borderId="4" xfId="2" applyNumberFormat="1" applyFont="1" applyBorder="1" applyAlignment="1">
      <alignment horizontal="center" vertical="top" wrapText="1"/>
    </xf>
    <xf numFmtId="165" fontId="6" fillId="0" borderId="5" xfId="2" applyNumberFormat="1" applyFont="1" applyBorder="1" applyAlignment="1">
      <alignment horizontal="center" vertical="top" wrapText="1"/>
    </xf>
    <xf numFmtId="165" fontId="6" fillId="0" borderId="6" xfId="2" applyNumberFormat="1" applyFont="1" applyBorder="1" applyAlignment="1">
      <alignment horizontal="center" vertical="top" wrapText="1"/>
    </xf>
    <xf numFmtId="165" fontId="6" fillId="0" borderId="20" xfId="2" applyNumberFormat="1" applyFont="1" applyBorder="1" applyAlignment="1">
      <alignment horizontal="center"/>
    </xf>
  </cellXfs>
  <cellStyles count="3">
    <cellStyle name="Обычный" xfId="0" builtinId="0"/>
    <cellStyle name="Обычный 13 2" xfId="1"/>
    <cellStyle name="Финансов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1"/>
  <sheetViews>
    <sheetView tabSelected="1" topLeftCell="A34" workbookViewId="0">
      <selection activeCell="E78" sqref="E78"/>
    </sheetView>
  </sheetViews>
  <sheetFormatPr defaultColWidth="8.85546875" defaultRowHeight="11.25"/>
  <cols>
    <col min="1" max="1" width="17.5703125" style="24" customWidth="1"/>
    <col min="2" max="2" width="79.42578125" style="25" customWidth="1"/>
    <col min="3" max="3" width="11" style="26" customWidth="1"/>
    <col min="4" max="4" width="12.5703125" style="27" customWidth="1"/>
    <col min="5" max="5" width="13.42578125" style="27" customWidth="1"/>
    <col min="6" max="6" width="22.140625" style="26" customWidth="1"/>
    <col min="7" max="16384" width="8.85546875" style="4"/>
  </cols>
  <sheetData>
    <row r="1" spans="1:6" ht="27" customHeight="1">
      <c r="A1" s="1">
        <f ca="1">TODAY()</f>
        <v>45021</v>
      </c>
      <c r="B1" s="28" t="s">
        <v>78</v>
      </c>
      <c r="C1" s="2"/>
      <c r="D1" s="3"/>
      <c r="E1" s="3"/>
      <c r="F1" s="2"/>
    </row>
    <row r="2" spans="1:6" ht="36" customHeight="1" thickBot="1">
      <c r="A2" s="61" t="s">
        <v>77</v>
      </c>
      <c r="B2" s="61"/>
      <c r="C2" s="61"/>
      <c r="D2" s="61"/>
      <c r="E2" s="61"/>
      <c r="F2" s="61"/>
    </row>
    <row r="3" spans="1:6" ht="19.350000000000001" customHeight="1">
      <c r="A3" s="62" t="s">
        <v>0</v>
      </c>
      <c r="B3" s="63"/>
      <c r="C3" s="66" t="s">
        <v>1</v>
      </c>
      <c r="D3" s="67"/>
      <c r="E3" s="67"/>
      <c r="F3" s="68"/>
    </row>
    <row r="4" spans="1:6" s="9" customFormat="1" ht="40.5" customHeight="1" thickBot="1">
      <c r="A4" s="64"/>
      <c r="B4" s="65"/>
      <c r="C4" s="5" t="s">
        <v>2</v>
      </c>
      <c r="D4" s="6" t="s">
        <v>3</v>
      </c>
      <c r="E4" s="7" t="s">
        <v>4</v>
      </c>
      <c r="F4" s="8" t="s">
        <v>5</v>
      </c>
    </row>
    <row r="5" spans="1:6">
      <c r="A5" s="48"/>
      <c r="B5" s="49"/>
      <c r="C5" s="50"/>
      <c r="D5" s="51"/>
      <c r="E5" s="51"/>
      <c r="F5" s="52"/>
    </row>
    <row r="6" spans="1:6" s="11" customFormat="1" ht="33" customHeight="1">
      <c r="A6" s="44" t="s">
        <v>79</v>
      </c>
      <c r="B6" s="33" t="s">
        <v>84</v>
      </c>
      <c r="C6" s="34"/>
      <c r="D6" s="35"/>
      <c r="E6" s="36"/>
      <c r="F6" s="13">
        <f>F7+F8+F9+F10+F11</f>
        <v>4140000</v>
      </c>
    </row>
    <row r="7" spans="1:6" s="11" customFormat="1" ht="19.5">
      <c r="A7" s="29" t="s">
        <v>80</v>
      </c>
      <c r="B7" s="30" t="s">
        <v>7</v>
      </c>
      <c r="C7" s="60" t="s">
        <v>50</v>
      </c>
      <c r="D7" s="37">
        <v>4</v>
      </c>
      <c r="E7" s="37">
        <v>260000</v>
      </c>
      <c r="F7" s="53">
        <f t="shared" ref="F7:F8" si="0">E7*D7</f>
        <v>1040000</v>
      </c>
    </row>
    <row r="8" spans="1:6" s="11" customFormat="1" ht="19.5">
      <c r="A8" s="29" t="s">
        <v>81</v>
      </c>
      <c r="B8" s="30" t="s">
        <v>7</v>
      </c>
      <c r="C8" s="60" t="s">
        <v>50</v>
      </c>
      <c r="D8" s="37">
        <v>8</v>
      </c>
      <c r="E8" s="37">
        <v>295000</v>
      </c>
      <c r="F8" s="53">
        <f t="shared" si="0"/>
        <v>2360000</v>
      </c>
    </row>
    <row r="9" spans="1:6" s="11" customFormat="1" ht="19.5">
      <c r="A9" s="29" t="s">
        <v>82</v>
      </c>
      <c r="B9" s="30" t="s">
        <v>6</v>
      </c>
      <c r="C9" s="39" t="s">
        <v>9</v>
      </c>
      <c r="D9" s="37">
        <v>1</v>
      </c>
      <c r="E9" s="37">
        <v>300000</v>
      </c>
      <c r="F9" s="53">
        <v>300000</v>
      </c>
    </row>
    <row r="10" spans="1:6" s="11" customFormat="1" ht="19.5">
      <c r="A10" s="29" t="s">
        <v>83</v>
      </c>
      <c r="B10" s="30" t="s">
        <v>8</v>
      </c>
      <c r="C10" s="39" t="s">
        <v>9</v>
      </c>
      <c r="D10" s="37">
        <v>12</v>
      </c>
      <c r="E10" s="37">
        <v>20000</v>
      </c>
      <c r="F10" s="53">
        <f>E10*D10</f>
        <v>240000</v>
      </c>
    </row>
    <row r="11" spans="1:6" s="11" customFormat="1" ht="19.5">
      <c r="A11" s="29" t="s">
        <v>85</v>
      </c>
      <c r="B11" s="32" t="s">
        <v>86</v>
      </c>
      <c r="C11" s="39" t="s">
        <v>9</v>
      </c>
      <c r="D11" s="37">
        <v>1</v>
      </c>
      <c r="E11" s="38">
        <v>200000</v>
      </c>
      <c r="F11" s="53">
        <v>200000</v>
      </c>
    </row>
    <row r="12" spans="1:6" s="11" customFormat="1" ht="48.75" customHeight="1">
      <c r="A12" s="44" t="s">
        <v>87</v>
      </c>
      <c r="B12" s="33" t="s">
        <v>10</v>
      </c>
      <c r="C12" s="40"/>
      <c r="D12" s="41"/>
      <c r="E12" s="42"/>
      <c r="F12" s="15"/>
    </row>
    <row r="13" spans="1:6" s="11" customFormat="1" ht="39">
      <c r="A13" s="43" t="s">
        <v>88</v>
      </c>
      <c r="B13" s="31" t="s">
        <v>11</v>
      </c>
      <c r="C13" s="40"/>
      <c r="D13" s="37"/>
      <c r="E13" s="42"/>
      <c r="F13" s="14">
        <f>F14+F15</f>
        <v>54503</v>
      </c>
    </row>
    <row r="14" spans="1:6" s="11" customFormat="1" ht="26.25" customHeight="1">
      <c r="A14" s="29" t="s">
        <v>90</v>
      </c>
      <c r="B14" s="16" t="s">
        <v>12</v>
      </c>
      <c r="C14" s="37" t="s">
        <v>13</v>
      </c>
      <c r="D14" s="37">
        <v>1</v>
      </c>
      <c r="E14" s="38">
        <v>45000</v>
      </c>
      <c r="F14" s="54">
        <f t="shared" ref="F14:F15" si="1">D14*E14</f>
        <v>45000</v>
      </c>
    </row>
    <row r="15" spans="1:6" s="11" customFormat="1" ht="21.75" customHeight="1">
      <c r="A15" s="29" t="s">
        <v>89</v>
      </c>
      <c r="B15" s="16" t="s">
        <v>14</v>
      </c>
      <c r="C15" s="37" t="s">
        <v>13</v>
      </c>
      <c r="D15" s="37">
        <v>13</v>
      </c>
      <c r="E15" s="38">
        <v>731</v>
      </c>
      <c r="F15" s="54">
        <f t="shared" si="1"/>
        <v>9503</v>
      </c>
    </row>
    <row r="16" spans="1:6" s="11" customFormat="1" ht="39" customHeight="1">
      <c r="A16" s="43" t="s">
        <v>94</v>
      </c>
      <c r="B16" s="17" t="s">
        <v>15</v>
      </c>
      <c r="C16" s="37"/>
      <c r="D16" s="37"/>
      <c r="E16" s="38"/>
      <c r="F16" s="13">
        <f>F17+F18+F19+F20+F21+F22+F23+F24+F25</f>
        <v>231200</v>
      </c>
    </row>
    <row r="17" spans="1:6" s="11" customFormat="1" ht="25.5" customHeight="1">
      <c r="A17" s="29" t="s">
        <v>95</v>
      </c>
      <c r="B17" s="18" t="s">
        <v>16</v>
      </c>
      <c r="C17" s="37" t="s">
        <v>13</v>
      </c>
      <c r="D17" s="37">
        <v>250</v>
      </c>
      <c r="E17" s="38">
        <v>200</v>
      </c>
      <c r="F17" s="54">
        <f t="shared" ref="F17:F25" si="2">D17*E17</f>
        <v>50000</v>
      </c>
    </row>
    <row r="18" spans="1:6" s="11" customFormat="1" ht="25.5" customHeight="1">
      <c r="A18" s="29" t="s">
        <v>96</v>
      </c>
      <c r="B18" s="18" t="s">
        <v>17</v>
      </c>
      <c r="C18" s="37" t="s">
        <v>13</v>
      </c>
      <c r="D18" s="37">
        <v>150</v>
      </c>
      <c r="E18" s="38">
        <v>200</v>
      </c>
      <c r="F18" s="54">
        <f t="shared" si="2"/>
        <v>30000</v>
      </c>
    </row>
    <row r="19" spans="1:6" s="11" customFormat="1" ht="25.5" customHeight="1">
      <c r="A19" s="29" t="s">
        <v>97</v>
      </c>
      <c r="B19" s="18" t="s">
        <v>18</v>
      </c>
      <c r="C19" s="37" t="s">
        <v>13</v>
      </c>
      <c r="D19" s="37">
        <v>17</v>
      </c>
      <c r="E19" s="38">
        <v>1100</v>
      </c>
      <c r="F19" s="54">
        <f t="shared" si="2"/>
        <v>18700</v>
      </c>
    </row>
    <row r="20" spans="1:6" s="11" customFormat="1" ht="21.75" customHeight="1">
      <c r="A20" s="29" t="s">
        <v>98</v>
      </c>
      <c r="B20" s="18" t="s">
        <v>19</v>
      </c>
      <c r="C20" s="37" t="s">
        <v>13</v>
      </c>
      <c r="D20" s="37">
        <v>1</v>
      </c>
      <c r="E20" s="38">
        <v>11000</v>
      </c>
      <c r="F20" s="54">
        <f t="shared" si="2"/>
        <v>11000</v>
      </c>
    </row>
    <row r="21" spans="1:6" s="11" customFormat="1" ht="24" customHeight="1">
      <c r="A21" s="29" t="s">
        <v>99</v>
      </c>
      <c r="B21" s="18" t="s">
        <v>20</v>
      </c>
      <c r="C21" s="37" t="s">
        <v>13</v>
      </c>
      <c r="D21" s="37">
        <v>20</v>
      </c>
      <c r="E21" s="38">
        <v>1700</v>
      </c>
      <c r="F21" s="54">
        <f t="shared" si="2"/>
        <v>34000</v>
      </c>
    </row>
    <row r="22" spans="1:6" s="11" customFormat="1" ht="24.75" customHeight="1">
      <c r="A22" s="29" t="s">
        <v>100</v>
      </c>
      <c r="B22" s="18" t="s">
        <v>21</v>
      </c>
      <c r="C22" s="37" t="s">
        <v>22</v>
      </c>
      <c r="D22" s="37">
        <v>20</v>
      </c>
      <c r="E22" s="38">
        <v>2200</v>
      </c>
      <c r="F22" s="54">
        <f t="shared" si="2"/>
        <v>44000</v>
      </c>
    </row>
    <row r="23" spans="1:6" s="11" customFormat="1" ht="24.75" customHeight="1">
      <c r="A23" s="29" t="s">
        <v>101</v>
      </c>
      <c r="B23" s="18" t="s">
        <v>23</v>
      </c>
      <c r="C23" s="37" t="s">
        <v>22</v>
      </c>
      <c r="D23" s="37">
        <v>50</v>
      </c>
      <c r="E23" s="38">
        <v>500</v>
      </c>
      <c r="F23" s="54">
        <f t="shared" si="2"/>
        <v>25000</v>
      </c>
    </row>
    <row r="24" spans="1:6" s="11" customFormat="1" ht="27.75" customHeight="1">
      <c r="A24" s="29" t="s">
        <v>102</v>
      </c>
      <c r="B24" s="18" t="s">
        <v>24</v>
      </c>
      <c r="C24" s="37" t="s">
        <v>13</v>
      </c>
      <c r="D24" s="37">
        <v>50</v>
      </c>
      <c r="E24" s="38">
        <v>250</v>
      </c>
      <c r="F24" s="54">
        <f t="shared" si="2"/>
        <v>12500</v>
      </c>
    </row>
    <row r="25" spans="1:6" s="11" customFormat="1" ht="27.75" customHeight="1">
      <c r="A25" s="29" t="s">
        <v>103</v>
      </c>
      <c r="B25" s="18" t="s">
        <v>25</v>
      </c>
      <c r="C25" s="37" t="s">
        <v>22</v>
      </c>
      <c r="D25" s="37">
        <v>20</v>
      </c>
      <c r="E25" s="38">
        <v>300</v>
      </c>
      <c r="F25" s="54">
        <f t="shared" si="2"/>
        <v>6000</v>
      </c>
    </row>
    <row r="26" spans="1:6" s="11" customFormat="1" ht="40.5" customHeight="1">
      <c r="A26" s="43" t="s">
        <v>104</v>
      </c>
      <c r="B26" s="17" t="s">
        <v>26</v>
      </c>
      <c r="C26" s="37"/>
      <c r="D26" s="37"/>
      <c r="E26" s="38"/>
      <c r="F26" s="55">
        <f>F27+F28+F29</f>
        <v>34850</v>
      </c>
    </row>
    <row r="27" spans="1:6" s="11" customFormat="1" ht="27.75" customHeight="1">
      <c r="A27" s="29" t="s">
        <v>91</v>
      </c>
      <c r="B27" s="18" t="s">
        <v>27</v>
      </c>
      <c r="C27" s="37" t="s">
        <v>13</v>
      </c>
      <c r="D27" s="37">
        <v>5</v>
      </c>
      <c r="E27" s="38">
        <v>1200</v>
      </c>
      <c r="F27" s="54">
        <f t="shared" ref="F27:F29" si="3">D27*E27</f>
        <v>6000</v>
      </c>
    </row>
    <row r="28" spans="1:6" s="11" customFormat="1" ht="27.75" customHeight="1">
      <c r="A28" s="29" t="s">
        <v>92</v>
      </c>
      <c r="B28" s="18" t="s">
        <v>28</v>
      </c>
      <c r="C28" s="37" t="s">
        <v>13</v>
      </c>
      <c r="D28" s="37">
        <v>5</v>
      </c>
      <c r="E28" s="38">
        <v>2670</v>
      </c>
      <c r="F28" s="54">
        <f t="shared" si="3"/>
        <v>13350</v>
      </c>
    </row>
    <row r="29" spans="1:6" s="11" customFormat="1" ht="27.75" customHeight="1">
      <c r="A29" s="29" t="s">
        <v>93</v>
      </c>
      <c r="B29" s="18" t="s">
        <v>29</v>
      </c>
      <c r="C29" s="37" t="s">
        <v>13</v>
      </c>
      <c r="D29" s="37">
        <v>2</v>
      </c>
      <c r="E29" s="38">
        <v>7750</v>
      </c>
      <c r="F29" s="54">
        <f t="shared" si="3"/>
        <v>15500</v>
      </c>
    </row>
    <row r="30" spans="1:6" s="11" customFormat="1" ht="42" customHeight="1">
      <c r="A30" s="43" t="s">
        <v>105</v>
      </c>
      <c r="B30" s="17" t="s">
        <v>30</v>
      </c>
      <c r="C30" s="37"/>
      <c r="D30" s="37"/>
      <c r="E30" s="38"/>
      <c r="F30" s="55">
        <f>F31+F32+F33+F34</f>
        <v>295430</v>
      </c>
    </row>
    <row r="31" spans="1:6" s="11" customFormat="1" ht="27.75" customHeight="1">
      <c r="A31" s="29" t="s">
        <v>106</v>
      </c>
      <c r="B31" s="18" t="s">
        <v>31</v>
      </c>
      <c r="C31" s="37" t="s">
        <v>13</v>
      </c>
      <c r="D31" s="37">
        <v>10</v>
      </c>
      <c r="E31" s="38">
        <v>800</v>
      </c>
      <c r="F31" s="54">
        <f t="shared" ref="F31:F34" si="4">D31*E31</f>
        <v>8000</v>
      </c>
    </row>
    <row r="32" spans="1:6" s="11" customFormat="1" ht="27.75" customHeight="1">
      <c r="A32" s="29" t="s">
        <v>107</v>
      </c>
      <c r="B32" s="18" t="s">
        <v>32</v>
      </c>
      <c r="C32" s="37" t="s">
        <v>13</v>
      </c>
      <c r="D32" s="37">
        <v>50</v>
      </c>
      <c r="E32" s="38">
        <v>1280</v>
      </c>
      <c r="F32" s="54">
        <f t="shared" si="4"/>
        <v>64000</v>
      </c>
    </row>
    <row r="33" spans="1:6" s="11" customFormat="1" ht="27.75" customHeight="1">
      <c r="A33" s="29" t="s">
        <v>108</v>
      </c>
      <c r="B33" s="18" t="s">
        <v>33</v>
      </c>
      <c r="C33" s="37" t="s">
        <v>13</v>
      </c>
      <c r="D33" s="37">
        <v>2</v>
      </c>
      <c r="E33" s="38">
        <v>100000</v>
      </c>
      <c r="F33" s="54">
        <f t="shared" si="4"/>
        <v>200000</v>
      </c>
    </row>
    <row r="34" spans="1:6" s="11" customFormat="1" ht="27.75" customHeight="1">
      <c r="A34" s="29" t="s">
        <v>109</v>
      </c>
      <c r="B34" s="18" t="s">
        <v>34</v>
      </c>
      <c r="C34" s="37" t="s">
        <v>13</v>
      </c>
      <c r="D34" s="37">
        <v>30</v>
      </c>
      <c r="E34" s="38">
        <v>781</v>
      </c>
      <c r="F34" s="54">
        <f t="shared" si="4"/>
        <v>23430</v>
      </c>
    </row>
    <row r="35" spans="1:6" s="11" customFormat="1" ht="40.5" customHeight="1">
      <c r="A35" s="43" t="s">
        <v>110</v>
      </c>
      <c r="B35" s="17" t="s">
        <v>35</v>
      </c>
      <c r="C35" s="37"/>
      <c r="D35" s="37"/>
      <c r="E35" s="38"/>
      <c r="F35" s="55">
        <f>F36+F37</f>
        <v>1428100</v>
      </c>
    </row>
    <row r="36" spans="1:6" s="11" customFormat="1" ht="27.75" customHeight="1">
      <c r="A36" s="29" t="s">
        <v>111</v>
      </c>
      <c r="B36" s="18" t="s">
        <v>36</v>
      </c>
      <c r="C36" s="37" t="s">
        <v>37</v>
      </c>
      <c r="D36" s="37">
        <v>12</v>
      </c>
      <c r="E36" s="38">
        <v>68500</v>
      </c>
      <c r="F36" s="54">
        <f t="shared" ref="F36:F37" si="5">D36*E36</f>
        <v>822000</v>
      </c>
    </row>
    <row r="37" spans="1:6" s="11" customFormat="1" ht="27.75" customHeight="1">
      <c r="A37" s="29" t="s">
        <v>112</v>
      </c>
      <c r="B37" s="18" t="s">
        <v>38</v>
      </c>
      <c r="C37" s="37" t="s">
        <v>13</v>
      </c>
      <c r="D37" s="37">
        <v>1</v>
      </c>
      <c r="E37" s="38">
        <v>606100</v>
      </c>
      <c r="F37" s="54">
        <f t="shared" si="5"/>
        <v>606100</v>
      </c>
    </row>
    <row r="38" spans="1:6" s="11" customFormat="1" ht="27" customHeight="1">
      <c r="A38" s="43" t="s">
        <v>113</v>
      </c>
      <c r="B38" s="17" t="s">
        <v>39</v>
      </c>
      <c r="C38" s="37"/>
      <c r="D38" s="37"/>
      <c r="E38" s="38"/>
      <c r="F38" s="55">
        <f>F39+F40</f>
        <v>125000</v>
      </c>
    </row>
    <row r="39" spans="1:6" s="11" customFormat="1" ht="27.75" customHeight="1">
      <c r="A39" s="29" t="s">
        <v>114</v>
      </c>
      <c r="B39" s="18" t="s">
        <v>40</v>
      </c>
      <c r="C39" s="37" t="s">
        <v>37</v>
      </c>
      <c r="D39" s="37">
        <v>12</v>
      </c>
      <c r="E39" s="38">
        <v>10000</v>
      </c>
      <c r="F39" s="54">
        <f t="shared" ref="F39:F40" si="6">D39*E39</f>
        <v>120000</v>
      </c>
    </row>
    <row r="40" spans="1:6" s="11" customFormat="1" ht="27.75" customHeight="1">
      <c r="A40" s="29" t="s">
        <v>115</v>
      </c>
      <c r="B40" s="18" t="s">
        <v>41</v>
      </c>
      <c r="C40" s="37" t="s">
        <v>22</v>
      </c>
      <c r="D40" s="37">
        <v>100</v>
      </c>
      <c r="E40" s="38">
        <v>50</v>
      </c>
      <c r="F40" s="54">
        <f t="shared" si="6"/>
        <v>5000</v>
      </c>
    </row>
    <row r="41" spans="1:6" s="11" customFormat="1" ht="27" customHeight="1">
      <c r="A41" s="43" t="s">
        <v>116</v>
      </c>
      <c r="B41" s="17" t="s">
        <v>42</v>
      </c>
      <c r="C41" s="37"/>
      <c r="D41" s="37"/>
      <c r="E41" s="38"/>
      <c r="F41" s="55">
        <f>F42+F43+F44+F45+F46+F47</f>
        <v>564000</v>
      </c>
    </row>
    <row r="42" spans="1:6" s="11" customFormat="1" ht="27.75" customHeight="1">
      <c r="A42" s="29" t="s">
        <v>117</v>
      </c>
      <c r="B42" s="18" t="s">
        <v>43</v>
      </c>
      <c r="C42" s="37" t="s">
        <v>13</v>
      </c>
      <c r="D42" s="37">
        <v>1</v>
      </c>
      <c r="E42" s="38">
        <v>30000</v>
      </c>
      <c r="F42" s="54">
        <f t="shared" ref="F42:F48" si="7">D42*E42</f>
        <v>30000</v>
      </c>
    </row>
    <row r="43" spans="1:6" s="11" customFormat="1" ht="27.75" customHeight="1">
      <c r="A43" s="29" t="s">
        <v>118</v>
      </c>
      <c r="B43" s="18" t="s">
        <v>44</v>
      </c>
      <c r="C43" s="37" t="s">
        <v>13</v>
      </c>
      <c r="D43" s="37">
        <v>1</v>
      </c>
      <c r="E43" s="38">
        <v>90000</v>
      </c>
      <c r="F43" s="54">
        <f t="shared" si="7"/>
        <v>90000</v>
      </c>
    </row>
    <row r="44" spans="1:6" s="11" customFormat="1" ht="27.75" customHeight="1">
      <c r="A44" s="29" t="s">
        <v>119</v>
      </c>
      <c r="B44" s="18" t="s">
        <v>45</v>
      </c>
      <c r="C44" s="37" t="s">
        <v>9</v>
      </c>
      <c r="D44" s="37">
        <v>1</v>
      </c>
      <c r="E44" s="38">
        <v>80000</v>
      </c>
      <c r="F44" s="54">
        <f t="shared" si="7"/>
        <v>80000</v>
      </c>
    </row>
    <row r="45" spans="1:6" s="11" customFormat="1" ht="27.75" customHeight="1">
      <c r="A45" s="29" t="s">
        <v>120</v>
      </c>
      <c r="B45" s="18" t="s">
        <v>46</v>
      </c>
      <c r="C45" s="37" t="s">
        <v>37</v>
      </c>
      <c r="D45" s="37">
        <v>8</v>
      </c>
      <c r="E45" s="38">
        <v>6000</v>
      </c>
      <c r="F45" s="54">
        <f t="shared" si="7"/>
        <v>48000</v>
      </c>
    </row>
    <row r="46" spans="1:6" s="11" customFormat="1" ht="27.75" customHeight="1">
      <c r="A46" s="29" t="s">
        <v>121</v>
      </c>
      <c r="B46" s="18" t="s">
        <v>47</v>
      </c>
      <c r="C46" s="37" t="s">
        <v>13</v>
      </c>
      <c r="D46" s="37">
        <v>1000</v>
      </c>
      <c r="E46" s="38">
        <v>100</v>
      </c>
      <c r="F46" s="54">
        <f t="shared" si="7"/>
        <v>100000</v>
      </c>
    </row>
    <row r="47" spans="1:6" s="11" customFormat="1" ht="27.75" customHeight="1">
      <c r="A47" s="29" t="s">
        <v>122</v>
      </c>
      <c r="B47" s="18" t="s">
        <v>48</v>
      </c>
      <c r="C47" s="37" t="s">
        <v>37</v>
      </c>
      <c r="D47" s="37">
        <v>12</v>
      </c>
      <c r="E47" s="38">
        <v>18000</v>
      </c>
      <c r="F47" s="54">
        <f t="shared" si="7"/>
        <v>216000</v>
      </c>
    </row>
    <row r="48" spans="1:6" s="11" customFormat="1" ht="24.75" customHeight="1">
      <c r="A48" s="43" t="s">
        <v>123</v>
      </c>
      <c r="B48" s="17" t="s">
        <v>49</v>
      </c>
      <c r="C48" s="37" t="s">
        <v>9</v>
      </c>
      <c r="D48" s="37">
        <v>1</v>
      </c>
      <c r="E48" s="38">
        <v>28900</v>
      </c>
      <c r="F48" s="55">
        <f t="shared" si="7"/>
        <v>28900</v>
      </c>
    </row>
    <row r="49" spans="1:6" s="11" customFormat="1" ht="37.5" customHeight="1">
      <c r="A49" s="43" t="s">
        <v>127</v>
      </c>
      <c r="B49" s="17" t="s">
        <v>51</v>
      </c>
      <c r="C49" s="37"/>
      <c r="D49" s="37"/>
      <c r="E49" s="38"/>
      <c r="F49" s="55">
        <f>F50+F51+F52+F53+F54+F55+F56+F57+F58+F59+F60</f>
        <v>1269600</v>
      </c>
    </row>
    <row r="50" spans="1:6" s="11" customFormat="1" ht="27.75" customHeight="1">
      <c r="A50" s="29" t="s">
        <v>128</v>
      </c>
      <c r="B50" s="18" t="s">
        <v>52</v>
      </c>
      <c r="C50" s="37" t="s">
        <v>37</v>
      </c>
      <c r="D50" s="37">
        <v>4</v>
      </c>
      <c r="E50" s="38">
        <v>50000</v>
      </c>
      <c r="F50" s="54">
        <f t="shared" ref="F50:F60" si="8">E50*D50</f>
        <v>200000</v>
      </c>
    </row>
    <row r="51" spans="1:6" s="11" customFormat="1" ht="27.75" customHeight="1">
      <c r="A51" s="29" t="s">
        <v>129</v>
      </c>
      <c r="B51" s="18" t="s">
        <v>52</v>
      </c>
      <c r="C51" s="37" t="s">
        <v>37</v>
      </c>
      <c r="D51" s="37">
        <v>8</v>
      </c>
      <c r="E51" s="38">
        <v>55000</v>
      </c>
      <c r="F51" s="54">
        <f t="shared" si="8"/>
        <v>440000</v>
      </c>
    </row>
    <row r="52" spans="1:6" s="11" customFormat="1" ht="27.75" customHeight="1">
      <c r="A52" s="29" t="s">
        <v>130</v>
      </c>
      <c r="B52" s="18" t="s">
        <v>53</v>
      </c>
      <c r="C52" s="37" t="s">
        <v>13</v>
      </c>
      <c r="D52" s="37">
        <v>1</v>
      </c>
      <c r="E52" s="38">
        <v>22000</v>
      </c>
      <c r="F52" s="54">
        <f t="shared" si="8"/>
        <v>22000</v>
      </c>
    </row>
    <row r="53" spans="1:6" s="11" customFormat="1" ht="30">
      <c r="A53" s="29" t="s">
        <v>131</v>
      </c>
      <c r="B53" s="18" t="s">
        <v>54</v>
      </c>
      <c r="C53" s="37" t="s">
        <v>13</v>
      </c>
      <c r="D53" s="37">
        <v>6</v>
      </c>
      <c r="E53" s="38">
        <v>35000</v>
      </c>
      <c r="F53" s="54">
        <f t="shared" si="8"/>
        <v>210000</v>
      </c>
    </row>
    <row r="54" spans="1:6" s="11" customFormat="1" ht="30">
      <c r="A54" s="29" t="s">
        <v>132</v>
      </c>
      <c r="B54" s="45" t="s">
        <v>124</v>
      </c>
      <c r="C54" s="37" t="s">
        <v>13</v>
      </c>
      <c r="D54" s="37">
        <v>1</v>
      </c>
      <c r="E54" s="38">
        <v>50000</v>
      </c>
      <c r="F54" s="54">
        <f t="shared" si="8"/>
        <v>50000</v>
      </c>
    </row>
    <row r="55" spans="1:6" s="11" customFormat="1" ht="30">
      <c r="A55" s="29" t="s">
        <v>133</v>
      </c>
      <c r="B55" s="18" t="s">
        <v>55</v>
      </c>
      <c r="C55" s="37" t="s">
        <v>13</v>
      </c>
      <c r="D55" s="37">
        <v>3</v>
      </c>
      <c r="E55" s="38">
        <v>10000</v>
      </c>
      <c r="F55" s="54">
        <f t="shared" si="8"/>
        <v>30000</v>
      </c>
    </row>
    <row r="56" spans="1:6" s="11" customFormat="1" ht="30">
      <c r="A56" s="29" t="s">
        <v>134</v>
      </c>
      <c r="B56" s="18" t="s">
        <v>56</v>
      </c>
      <c r="C56" s="37" t="s">
        <v>57</v>
      </c>
      <c r="D56" s="37">
        <v>1</v>
      </c>
      <c r="E56" s="38">
        <v>50000</v>
      </c>
      <c r="F56" s="54">
        <f t="shared" si="8"/>
        <v>50000</v>
      </c>
    </row>
    <row r="57" spans="1:6" s="11" customFormat="1" ht="27.75" customHeight="1">
      <c r="A57" s="29" t="s">
        <v>135</v>
      </c>
      <c r="B57" s="18" t="s">
        <v>58</v>
      </c>
      <c r="C57" s="37" t="s">
        <v>22</v>
      </c>
      <c r="D57" s="37">
        <v>8</v>
      </c>
      <c r="E57" s="38">
        <v>8250</v>
      </c>
      <c r="F57" s="54">
        <f t="shared" si="8"/>
        <v>66000</v>
      </c>
    </row>
    <row r="58" spans="1:6" s="11" customFormat="1" ht="27.75" customHeight="1">
      <c r="A58" s="29" t="s">
        <v>136</v>
      </c>
      <c r="B58" s="18" t="s">
        <v>59</v>
      </c>
      <c r="C58" s="37" t="s">
        <v>13</v>
      </c>
      <c r="D58" s="37">
        <v>2</v>
      </c>
      <c r="E58" s="38">
        <v>5800</v>
      </c>
      <c r="F58" s="54">
        <f t="shared" si="8"/>
        <v>11600</v>
      </c>
    </row>
    <row r="59" spans="1:6" s="11" customFormat="1" ht="27.75" customHeight="1">
      <c r="A59" s="29" t="s">
        <v>137</v>
      </c>
      <c r="B59" s="45" t="s">
        <v>125</v>
      </c>
      <c r="C59" s="37" t="s">
        <v>13</v>
      </c>
      <c r="D59" s="37">
        <v>2</v>
      </c>
      <c r="E59" s="38">
        <v>65000</v>
      </c>
      <c r="F59" s="54">
        <f t="shared" si="8"/>
        <v>130000</v>
      </c>
    </row>
    <row r="60" spans="1:6" s="11" customFormat="1" ht="27.75" customHeight="1">
      <c r="A60" s="29" t="s">
        <v>138</v>
      </c>
      <c r="B60" s="45" t="s">
        <v>126</v>
      </c>
      <c r="C60" s="37" t="s">
        <v>50</v>
      </c>
      <c r="D60" s="37">
        <v>1</v>
      </c>
      <c r="E60" s="38">
        <v>60000</v>
      </c>
      <c r="F60" s="54">
        <f t="shared" si="8"/>
        <v>60000</v>
      </c>
    </row>
    <row r="61" spans="1:6" s="11" customFormat="1" ht="25.5" customHeight="1">
      <c r="A61" s="29" t="s">
        <v>144</v>
      </c>
      <c r="B61" s="17" t="s">
        <v>60</v>
      </c>
      <c r="C61" s="37"/>
      <c r="D61" s="37"/>
      <c r="E61" s="38"/>
      <c r="F61" s="55">
        <f>F62+F63+F64+F65</f>
        <v>1813269</v>
      </c>
    </row>
    <row r="62" spans="1:6" s="11" customFormat="1" ht="25.5" customHeight="1">
      <c r="A62" s="29" t="s">
        <v>139</v>
      </c>
      <c r="B62" s="18" t="s">
        <v>52</v>
      </c>
      <c r="C62" s="37" t="s">
        <v>13</v>
      </c>
      <c r="D62" s="37">
        <v>12</v>
      </c>
      <c r="E62" s="38">
        <v>111143</v>
      </c>
      <c r="F62" s="56">
        <f t="shared" ref="F62:F65" si="9">D62*E62</f>
        <v>1333716</v>
      </c>
    </row>
    <row r="63" spans="1:6" s="11" customFormat="1" ht="25.5" customHeight="1">
      <c r="A63" s="29" t="s">
        <v>140</v>
      </c>
      <c r="B63" s="18" t="s">
        <v>61</v>
      </c>
      <c r="C63" s="37" t="s">
        <v>13</v>
      </c>
      <c r="D63" s="37">
        <v>2</v>
      </c>
      <c r="E63" s="38">
        <v>50000</v>
      </c>
      <c r="F63" s="56">
        <f t="shared" si="9"/>
        <v>100000</v>
      </c>
    </row>
    <row r="64" spans="1:6" s="11" customFormat="1" ht="25.5" customHeight="1">
      <c r="A64" s="29" t="s">
        <v>141</v>
      </c>
      <c r="B64" s="18" t="s">
        <v>62</v>
      </c>
      <c r="C64" s="37" t="s">
        <v>9</v>
      </c>
      <c r="D64" s="37">
        <v>1</v>
      </c>
      <c r="E64" s="38">
        <v>334553</v>
      </c>
      <c r="F64" s="56">
        <v>334553</v>
      </c>
    </row>
    <row r="65" spans="1:6" s="11" customFormat="1" ht="25.5" customHeight="1">
      <c r="A65" s="29" t="s">
        <v>142</v>
      </c>
      <c r="B65" s="18" t="s">
        <v>63</v>
      </c>
      <c r="C65" s="37" t="s">
        <v>13</v>
      </c>
      <c r="D65" s="37">
        <v>1</v>
      </c>
      <c r="E65" s="38">
        <v>45000</v>
      </c>
      <c r="F65" s="56">
        <f t="shared" si="9"/>
        <v>45000</v>
      </c>
    </row>
    <row r="66" spans="1:6" s="11" customFormat="1" ht="25.5" customHeight="1">
      <c r="A66" s="29" t="s">
        <v>143</v>
      </c>
      <c r="B66" s="17" t="s">
        <v>64</v>
      </c>
      <c r="C66" s="37"/>
      <c r="D66" s="37"/>
      <c r="E66" s="38"/>
      <c r="F66" s="55">
        <f>F67+F68+F69</f>
        <v>209065</v>
      </c>
    </row>
    <row r="67" spans="1:6" s="11" customFormat="1" ht="25.5" customHeight="1">
      <c r="A67" s="29" t="s">
        <v>145</v>
      </c>
      <c r="B67" s="18" t="s">
        <v>64</v>
      </c>
      <c r="C67" s="37" t="s">
        <v>65</v>
      </c>
      <c r="D67" s="37">
        <v>1</v>
      </c>
      <c r="E67" s="38">
        <v>51000</v>
      </c>
      <c r="F67" s="56">
        <f t="shared" ref="F67:F71" si="10">D67*E67</f>
        <v>51000</v>
      </c>
    </row>
    <row r="68" spans="1:6" s="11" customFormat="1" ht="25.5" customHeight="1">
      <c r="A68" s="29" t="s">
        <v>146</v>
      </c>
      <c r="B68" s="18" t="s">
        <v>66</v>
      </c>
      <c r="C68" s="37" t="s">
        <v>9</v>
      </c>
      <c r="D68" s="37">
        <v>7</v>
      </c>
      <c r="E68" s="38">
        <v>8295</v>
      </c>
      <c r="F68" s="56">
        <f t="shared" si="10"/>
        <v>58065</v>
      </c>
    </row>
    <row r="69" spans="1:6" s="11" customFormat="1" ht="25.5" customHeight="1">
      <c r="A69" s="29" t="s">
        <v>147</v>
      </c>
      <c r="B69" s="18" t="s">
        <v>67</v>
      </c>
      <c r="C69" s="37" t="s">
        <v>9</v>
      </c>
      <c r="D69" s="37">
        <v>1</v>
      </c>
      <c r="E69" s="38">
        <v>100000</v>
      </c>
      <c r="F69" s="56">
        <f t="shared" si="10"/>
        <v>100000</v>
      </c>
    </row>
    <row r="70" spans="1:6" s="11" customFormat="1" ht="25.5" customHeight="1">
      <c r="A70" s="29" t="s">
        <v>148</v>
      </c>
      <c r="B70" s="17" t="s">
        <v>68</v>
      </c>
      <c r="C70" s="37"/>
      <c r="D70" s="37"/>
      <c r="E70" s="38"/>
      <c r="F70" s="55">
        <v>70000</v>
      </c>
    </row>
    <row r="71" spans="1:6" s="11" customFormat="1" ht="25.5" customHeight="1">
      <c r="A71" s="29" t="s">
        <v>149</v>
      </c>
      <c r="B71" s="18" t="s">
        <v>69</v>
      </c>
      <c r="C71" s="37" t="s">
        <v>13</v>
      </c>
      <c r="D71" s="37">
        <v>2</v>
      </c>
      <c r="E71" s="38">
        <v>35000</v>
      </c>
      <c r="F71" s="56">
        <f t="shared" si="10"/>
        <v>70000</v>
      </c>
    </row>
    <row r="72" spans="1:6" s="11" customFormat="1" ht="25.5" customHeight="1">
      <c r="A72" s="12" t="s">
        <v>70</v>
      </c>
      <c r="B72" s="17" t="s">
        <v>71</v>
      </c>
      <c r="C72" s="37"/>
      <c r="D72" s="37"/>
      <c r="E72" s="38"/>
      <c r="F72" s="57">
        <f>F73+F74</f>
        <v>350000</v>
      </c>
    </row>
    <row r="73" spans="1:6" s="11" customFormat="1" ht="25.5" customHeight="1">
      <c r="A73" s="29" t="s">
        <v>150</v>
      </c>
      <c r="B73" s="18" t="s">
        <v>72</v>
      </c>
      <c r="C73" s="37" t="s">
        <v>37</v>
      </c>
      <c r="D73" s="37">
        <v>10</v>
      </c>
      <c r="E73" s="46">
        <v>30000</v>
      </c>
      <c r="F73" s="56">
        <f>D73*E73</f>
        <v>300000</v>
      </c>
    </row>
    <row r="74" spans="1:6" s="11" customFormat="1" ht="25.5" customHeight="1">
      <c r="A74" s="29" t="s">
        <v>151</v>
      </c>
      <c r="B74" s="18" t="s">
        <v>73</v>
      </c>
      <c r="C74" s="37" t="s">
        <v>9</v>
      </c>
      <c r="D74" s="37">
        <v>1</v>
      </c>
      <c r="E74" s="46">
        <v>50000</v>
      </c>
      <c r="F74" s="56">
        <v>50000</v>
      </c>
    </row>
    <row r="75" spans="1:6" s="11" customFormat="1" ht="24.6" customHeight="1" thickBot="1">
      <c r="A75" s="58"/>
      <c r="B75" s="19"/>
      <c r="C75" s="69" t="s">
        <v>74</v>
      </c>
      <c r="D75" s="69"/>
      <c r="E75" s="20"/>
      <c r="F75" s="59">
        <f>F6+F13+F16+F26+F30+F35+F38+F41+F48+F49+F61+F66+F70+F72</f>
        <v>10613917</v>
      </c>
    </row>
    <row r="76" spans="1:6" s="11" customFormat="1" ht="24.6" customHeight="1">
      <c r="A76" s="21"/>
      <c r="C76" s="22"/>
      <c r="D76" s="22"/>
      <c r="E76" s="22"/>
      <c r="F76" s="23"/>
    </row>
    <row r="77" spans="1:6" s="11" customFormat="1" ht="24.6" customHeight="1">
      <c r="A77" s="21"/>
      <c r="B77" s="11" t="s">
        <v>75</v>
      </c>
      <c r="C77" s="22"/>
      <c r="D77" s="22"/>
      <c r="E77" s="22"/>
      <c r="F77" s="23"/>
    </row>
    <row r="78" spans="1:6" s="11" customFormat="1" ht="24.6" customHeight="1">
      <c r="A78" s="21"/>
      <c r="B78" s="47" t="s">
        <v>153</v>
      </c>
      <c r="C78" s="22"/>
      <c r="D78" s="22"/>
      <c r="E78" s="22"/>
      <c r="F78" s="23"/>
    </row>
    <row r="79" spans="1:6" s="11" customFormat="1" ht="24.6" customHeight="1">
      <c r="A79" s="21"/>
      <c r="C79" s="22"/>
      <c r="D79" s="22"/>
      <c r="E79" s="22"/>
      <c r="F79" s="23"/>
    </row>
    <row r="80" spans="1:6" s="11" customFormat="1" ht="24.6" customHeight="1">
      <c r="A80" s="21"/>
      <c r="B80" s="47" t="s">
        <v>152</v>
      </c>
      <c r="C80" s="22"/>
      <c r="D80" s="22"/>
      <c r="E80" s="22"/>
      <c r="F80" s="23"/>
    </row>
    <row r="81" spans="1:6" s="11" customFormat="1" ht="24.6" customHeight="1">
      <c r="A81" s="21"/>
      <c r="C81" s="22"/>
      <c r="D81" s="22"/>
      <c r="E81" s="22"/>
      <c r="F81" s="23"/>
    </row>
    <row r="82" spans="1:6" s="11" customFormat="1" ht="24.6" customHeight="1">
      <c r="A82" s="21"/>
      <c r="B82" s="11" t="s">
        <v>76</v>
      </c>
      <c r="C82" s="22"/>
      <c r="D82" s="22"/>
      <c r="E82" s="22"/>
      <c r="F82" s="23"/>
    </row>
    <row r="83" spans="1:6" s="11" customFormat="1" ht="24.6" customHeight="1">
      <c r="A83" s="21"/>
      <c r="C83" s="22"/>
      <c r="D83" s="22"/>
      <c r="E83" s="22"/>
      <c r="F83" s="23"/>
    </row>
    <row r="84" spans="1:6" s="11" customFormat="1" ht="24.6" customHeight="1">
      <c r="A84" s="21"/>
      <c r="C84" s="22"/>
      <c r="D84" s="22"/>
      <c r="E84" s="22"/>
      <c r="F84" s="23"/>
    </row>
    <row r="85" spans="1:6" s="11" customFormat="1" ht="24.6" customHeight="1">
      <c r="A85" s="21"/>
      <c r="C85" s="22"/>
      <c r="D85" s="22"/>
      <c r="E85" s="22"/>
      <c r="F85" s="23"/>
    </row>
    <row r="86" spans="1:6" s="11" customFormat="1" ht="24.6" customHeight="1">
      <c r="A86" s="21"/>
      <c r="C86" s="22"/>
      <c r="D86" s="22"/>
      <c r="E86" s="22"/>
      <c r="F86" s="23"/>
    </row>
    <row r="87" spans="1:6" s="11" customFormat="1" ht="24.6" customHeight="1">
      <c r="A87" s="21"/>
      <c r="C87" s="22"/>
      <c r="D87" s="22"/>
      <c r="E87" s="22"/>
      <c r="F87" s="23"/>
    </row>
    <row r="88" spans="1:6" s="11" customFormat="1" ht="24.6" customHeight="1">
      <c r="A88" s="21"/>
      <c r="C88" s="22"/>
      <c r="D88" s="22"/>
      <c r="E88" s="22"/>
      <c r="F88" s="23"/>
    </row>
    <row r="89" spans="1:6" s="11" customFormat="1" ht="19.5">
      <c r="A89" s="21"/>
      <c r="C89" s="22"/>
      <c r="D89" s="22"/>
      <c r="E89" s="22"/>
      <c r="F89" s="23"/>
    </row>
    <row r="90" spans="1:6" s="11" customFormat="1" ht="19.5" hidden="1">
      <c r="A90" s="21"/>
      <c r="C90" s="10"/>
      <c r="D90" s="10"/>
      <c r="E90" s="10"/>
      <c r="F90" s="10"/>
    </row>
    <row r="91" spans="1:6" s="11" customFormat="1" ht="19.5" hidden="1">
      <c r="A91" s="21"/>
      <c r="C91" s="10"/>
      <c r="D91" s="10"/>
      <c r="E91" s="10"/>
      <c r="F91" s="10"/>
    </row>
    <row r="92" spans="1:6" s="11" customFormat="1" ht="19.5" hidden="1">
      <c r="A92" s="21"/>
      <c r="C92" s="10"/>
      <c r="D92" s="10"/>
      <c r="E92" s="10"/>
      <c r="F92" s="10"/>
    </row>
    <row r="93" spans="1:6" s="11" customFormat="1" ht="19.5" hidden="1">
      <c r="A93" s="21"/>
      <c r="C93" s="10"/>
      <c r="D93" s="10"/>
      <c r="E93" s="10"/>
      <c r="F93" s="10"/>
    </row>
    <row r="94" spans="1:6" s="11" customFormat="1" ht="19.5" hidden="1">
      <c r="A94" s="21"/>
      <c r="C94" s="10"/>
      <c r="D94" s="10"/>
      <c r="E94" s="10"/>
      <c r="F94" s="10"/>
    </row>
    <row r="95" spans="1:6" s="11" customFormat="1" ht="19.5">
      <c r="A95" s="21"/>
      <c r="C95" s="10"/>
      <c r="D95" s="10"/>
      <c r="E95" s="10"/>
      <c r="F95" s="10"/>
    </row>
    <row r="96" spans="1:6" s="11" customFormat="1" ht="19.5">
      <c r="A96" s="21"/>
      <c r="C96" s="10"/>
      <c r="D96" s="10"/>
      <c r="E96" s="10"/>
      <c r="F96" s="10"/>
    </row>
    <row r="97" spans="1:6" s="11" customFormat="1" ht="19.5">
      <c r="A97" s="21"/>
      <c r="C97" s="10"/>
      <c r="D97" s="10"/>
      <c r="E97" s="10"/>
      <c r="F97" s="10"/>
    </row>
    <row r="98" spans="1:6" s="11" customFormat="1" ht="19.5">
      <c r="A98" s="21"/>
      <c r="C98" s="10"/>
      <c r="D98" s="10"/>
      <c r="E98" s="10"/>
      <c r="F98" s="10"/>
    </row>
    <row r="99" spans="1:6" s="11" customFormat="1" ht="19.5">
      <c r="A99" s="21"/>
      <c r="C99" s="10"/>
      <c r="D99" s="10"/>
      <c r="E99" s="10"/>
      <c r="F99" s="10"/>
    </row>
    <row r="100" spans="1:6" s="11" customFormat="1" ht="19.5">
      <c r="A100" s="21"/>
      <c r="C100" s="10"/>
      <c r="D100" s="10"/>
      <c r="E100" s="10"/>
      <c r="F100" s="10"/>
    </row>
    <row r="101" spans="1:6" s="11" customFormat="1" ht="19.5">
      <c r="A101" s="21"/>
      <c r="C101" s="10"/>
      <c r="D101" s="10"/>
      <c r="E101" s="10"/>
      <c r="F101" s="10"/>
    </row>
    <row r="102" spans="1:6" s="11" customFormat="1" ht="19.5">
      <c r="A102" s="21"/>
      <c r="C102" s="10"/>
      <c r="D102" s="10"/>
      <c r="E102" s="10"/>
      <c r="F102" s="10"/>
    </row>
    <row r="103" spans="1:6" s="11" customFormat="1" ht="19.5">
      <c r="A103" s="21"/>
      <c r="C103" s="10"/>
      <c r="D103" s="10"/>
      <c r="E103" s="10"/>
      <c r="F103" s="10"/>
    </row>
    <row r="104" spans="1:6" s="11" customFormat="1" ht="19.5">
      <c r="A104" s="21"/>
      <c r="C104" s="10"/>
      <c r="D104" s="10"/>
      <c r="E104" s="10"/>
      <c r="F104" s="10"/>
    </row>
    <row r="105" spans="1:6" s="11" customFormat="1" ht="19.5">
      <c r="A105" s="21"/>
      <c r="C105" s="10"/>
      <c r="D105" s="10"/>
      <c r="E105" s="10"/>
      <c r="F105" s="10"/>
    </row>
    <row r="106" spans="1:6" s="11" customFormat="1" ht="19.5">
      <c r="A106" s="21"/>
      <c r="C106" s="10"/>
      <c r="D106" s="10"/>
      <c r="E106" s="10"/>
      <c r="F106" s="10"/>
    </row>
    <row r="107" spans="1:6" s="11" customFormat="1" ht="19.5">
      <c r="A107" s="21"/>
      <c r="C107" s="10"/>
      <c r="D107" s="10"/>
      <c r="E107" s="10"/>
      <c r="F107" s="10"/>
    </row>
    <row r="108" spans="1:6" s="11" customFormat="1" ht="19.5">
      <c r="A108" s="21"/>
      <c r="C108" s="10"/>
      <c r="D108" s="10"/>
      <c r="E108" s="10"/>
      <c r="F108" s="10"/>
    </row>
    <row r="109" spans="1:6" s="11" customFormat="1" ht="19.5">
      <c r="A109" s="21"/>
      <c r="C109" s="10"/>
      <c r="D109" s="10"/>
      <c r="E109" s="10"/>
      <c r="F109" s="10"/>
    </row>
    <row r="110" spans="1:6" s="11" customFormat="1" ht="19.5">
      <c r="A110" s="21"/>
      <c r="C110" s="10"/>
      <c r="D110" s="10"/>
      <c r="E110" s="10"/>
      <c r="F110" s="10"/>
    </row>
    <row r="111" spans="1:6" s="11" customFormat="1" ht="19.5">
      <c r="A111" s="21"/>
      <c r="C111" s="10"/>
      <c r="D111" s="10"/>
      <c r="E111" s="10"/>
      <c r="F111" s="10"/>
    </row>
    <row r="112" spans="1:6" s="11" customFormat="1" ht="19.5">
      <c r="A112" s="21"/>
      <c r="C112" s="10"/>
      <c r="D112" s="10"/>
      <c r="E112" s="10"/>
      <c r="F112" s="10"/>
    </row>
    <row r="113" spans="1:6" s="11" customFormat="1" ht="19.5">
      <c r="A113" s="21"/>
      <c r="C113" s="10"/>
      <c r="D113" s="10"/>
      <c r="E113" s="10"/>
      <c r="F113" s="10"/>
    </row>
    <row r="114" spans="1:6" s="11" customFormat="1" ht="19.5">
      <c r="A114" s="21"/>
      <c r="C114" s="10"/>
      <c r="D114" s="10"/>
      <c r="E114" s="10"/>
      <c r="F114" s="10"/>
    </row>
    <row r="115" spans="1:6" s="11" customFormat="1" ht="19.5">
      <c r="A115" s="21"/>
      <c r="C115" s="10"/>
      <c r="D115" s="10"/>
      <c r="E115" s="10"/>
      <c r="F115" s="10"/>
    </row>
    <row r="116" spans="1:6" s="11" customFormat="1" ht="19.5">
      <c r="A116" s="21"/>
      <c r="C116" s="10"/>
      <c r="D116" s="10"/>
      <c r="E116" s="10"/>
      <c r="F116" s="10"/>
    </row>
    <row r="117" spans="1:6" s="11" customFormat="1" ht="19.5">
      <c r="A117" s="21"/>
      <c r="C117" s="10"/>
      <c r="D117" s="10"/>
      <c r="E117" s="10"/>
      <c r="F117" s="10"/>
    </row>
    <row r="118" spans="1:6" s="11" customFormat="1" ht="19.5">
      <c r="A118" s="21"/>
      <c r="C118" s="10"/>
      <c r="D118" s="10"/>
      <c r="E118" s="10"/>
      <c r="F118" s="10"/>
    </row>
    <row r="119" spans="1:6" s="11" customFormat="1" ht="19.5">
      <c r="A119" s="21"/>
      <c r="C119" s="10"/>
      <c r="D119" s="10"/>
      <c r="E119" s="10"/>
      <c r="F119" s="10"/>
    </row>
    <row r="120" spans="1:6" s="11" customFormat="1" ht="19.5">
      <c r="A120" s="21"/>
      <c r="C120" s="10"/>
      <c r="D120" s="10"/>
      <c r="E120" s="10"/>
      <c r="F120" s="10"/>
    </row>
    <row r="121" spans="1:6" s="11" customFormat="1" ht="19.5">
      <c r="A121" s="21"/>
      <c r="C121" s="10"/>
      <c r="D121" s="10"/>
      <c r="E121" s="10"/>
      <c r="F121" s="10"/>
    </row>
    <row r="122" spans="1:6" s="11" customFormat="1" ht="19.5">
      <c r="A122" s="21"/>
      <c r="C122" s="10"/>
      <c r="D122" s="10"/>
      <c r="E122" s="10"/>
      <c r="F122" s="10"/>
    </row>
    <row r="123" spans="1:6" s="11" customFormat="1" ht="19.5">
      <c r="A123" s="21"/>
      <c r="C123" s="10"/>
      <c r="D123" s="10"/>
      <c r="E123" s="10"/>
      <c r="F123" s="10"/>
    </row>
    <row r="124" spans="1:6" s="11" customFormat="1" ht="19.5">
      <c r="A124" s="21"/>
      <c r="C124" s="10"/>
      <c r="D124" s="10"/>
      <c r="E124" s="10"/>
      <c r="F124" s="10"/>
    </row>
    <row r="125" spans="1:6" s="11" customFormat="1" ht="19.5">
      <c r="A125" s="21"/>
      <c r="C125" s="10"/>
      <c r="D125" s="10"/>
      <c r="E125" s="10"/>
      <c r="F125" s="10"/>
    </row>
    <row r="126" spans="1:6" s="11" customFormat="1" ht="19.5">
      <c r="A126" s="21"/>
      <c r="C126" s="10"/>
      <c r="D126" s="10"/>
      <c r="E126" s="10"/>
      <c r="F126" s="10"/>
    </row>
    <row r="127" spans="1:6" s="11" customFormat="1" ht="19.5">
      <c r="A127" s="21"/>
      <c r="C127" s="10"/>
      <c r="D127" s="10"/>
      <c r="E127" s="10"/>
      <c r="F127" s="10"/>
    </row>
    <row r="128" spans="1:6" s="11" customFormat="1" ht="19.5">
      <c r="A128" s="21"/>
      <c r="C128" s="10"/>
      <c r="D128" s="10"/>
      <c r="E128" s="10"/>
      <c r="F128" s="10"/>
    </row>
    <row r="129" spans="1:6" s="11" customFormat="1" ht="19.5">
      <c r="A129" s="21"/>
      <c r="C129" s="10"/>
      <c r="D129" s="10"/>
      <c r="E129" s="10"/>
      <c r="F129" s="10"/>
    </row>
    <row r="130" spans="1:6" s="11" customFormat="1" ht="19.5">
      <c r="A130" s="21"/>
      <c r="C130" s="10"/>
      <c r="D130" s="10"/>
      <c r="E130" s="10"/>
      <c r="F130" s="10"/>
    </row>
    <row r="131" spans="1:6" s="11" customFormat="1" ht="19.5">
      <c r="A131" s="21"/>
      <c r="C131" s="10"/>
      <c r="D131" s="10"/>
      <c r="E131" s="10"/>
      <c r="F131" s="10"/>
    </row>
    <row r="132" spans="1:6" s="11" customFormat="1" ht="19.5">
      <c r="A132" s="21"/>
      <c r="C132" s="10"/>
      <c r="D132" s="10"/>
      <c r="E132" s="10"/>
      <c r="F132" s="10"/>
    </row>
    <row r="133" spans="1:6" s="11" customFormat="1" ht="19.5">
      <c r="A133" s="21"/>
      <c r="C133" s="10"/>
      <c r="D133" s="10"/>
      <c r="E133" s="10"/>
      <c r="F133" s="10"/>
    </row>
    <row r="134" spans="1:6" s="11" customFormat="1" ht="19.5">
      <c r="A134" s="21"/>
      <c r="C134" s="10"/>
      <c r="D134" s="10"/>
      <c r="E134" s="10"/>
      <c r="F134" s="10"/>
    </row>
    <row r="135" spans="1:6" s="11" customFormat="1" ht="19.5">
      <c r="A135" s="21"/>
      <c r="C135" s="10"/>
      <c r="D135" s="10"/>
      <c r="E135" s="10"/>
      <c r="F135" s="10"/>
    </row>
    <row r="136" spans="1:6" s="11" customFormat="1" ht="19.5">
      <c r="A136" s="21"/>
      <c r="C136" s="10"/>
      <c r="D136" s="10"/>
      <c r="E136" s="10"/>
      <c r="F136" s="10"/>
    </row>
    <row r="137" spans="1:6" s="11" customFormat="1" ht="19.5">
      <c r="A137" s="21"/>
      <c r="C137" s="10"/>
      <c r="D137" s="10"/>
      <c r="E137" s="10"/>
      <c r="F137" s="10"/>
    </row>
    <row r="138" spans="1:6" s="11" customFormat="1" ht="19.5">
      <c r="A138" s="21"/>
      <c r="C138" s="10"/>
      <c r="D138" s="10"/>
      <c r="E138" s="10"/>
      <c r="F138" s="10"/>
    </row>
    <row r="139" spans="1:6" s="11" customFormat="1" ht="19.5">
      <c r="A139" s="21"/>
      <c r="C139" s="10"/>
      <c r="D139" s="10"/>
      <c r="E139" s="10"/>
      <c r="F139" s="10"/>
    </row>
    <row r="140" spans="1:6" s="11" customFormat="1" ht="19.5">
      <c r="A140" s="21"/>
      <c r="C140" s="10"/>
      <c r="D140" s="10"/>
      <c r="E140" s="10"/>
      <c r="F140" s="10"/>
    </row>
    <row r="141" spans="1:6" s="11" customFormat="1" ht="19.5">
      <c r="A141" s="21"/>
      <c r="C141" s="10"/>
      <c r="D141" s="10"/>
      <c r="E141" s="10"/>
      <c r="F141" s="10"/>
    </row>
    <row r="142" spans="1:6" s="11" customFormat="1" ht="19.5">
      <c r="A142" s="21"/>
      <c r="C142" s="10"/>
      <c r="D142" s="10"/>
      <c r="E142" s="10"/>
      <c r="F142" s="10"/>
    </row>
    <row r="143" spans="1:6" s="11" customFormat="1" ht="19.5">
      <c r="A143" s="21"/>
      <c r="C143" s="10"/>
      <c r="D143" s="10"/>
      <c r="E143" s="10"/>
      <c r="F143" s="10"/>
    </row>
    <row r="144" spans="1:6" s="11" customFormat="1" ht="19.5">
      <c r="A144" s="21"/>
      <c r="C144" s="10"/>
      <c r="D144" s="10"/>
      <c r="E144" s="10"/>
      <c r="F144" s="10"/>
    </row>
    <row r="145" spans="1:6" s="11" customFormat="1" ht="19.5">
      <c r="A145" s="21"/>
      <c r="C145" s="10"/>
      <c r="D145" s="10"/>
      <c r="E145" s="10"/>
      <c r="F145" s="10"/>
    </row>
    <row r="146" spans="1:6" s="11" customFormat="1" ht="19.5">
      <c r="A146" s="21"/>
      <c r="C146" s="10"/>
      <c r="D146" s="10"/>
      <c r="E146" s="10"/>
      <c r="F146" s="10"/>
    </row>
    <row r="147" spans="1:6" s="11" customFormat="1" ht="19.5">
      <c r="A147" s="21"/>
      <c r="C147" s="10"/>
      <c r="D147" s="10"/>
      <c r="E147" s="10"/>
      <c r="F147" s="10"/>
    </row>
    <row r="148" spans="1:6" s="11" customFormat="1" ht="19.5">
      <c r="A148" s="21"/>
      <c r="C148" s="10"/>
      <c r="D148" s="10"/>
      <c r="E148" s="10"/>
      <c r="F148" s="10"/>
    </row>
    <row r="149" spans="1:6" s="11" customFormat="1" ht="19.5">
      <c r="A149" s="21"/>
      <c r="C149" s="10"/>
      <c r="D149" s="10"/>
      <c r="E149" s="10"/>
      <c r="F149" s="10"/>
    </row>
    <row r="150" spans="1:6" s="11" customFormat="1" ht="19.5">
      <c r="A150" s="21"/>
      <c r="C150" s="10"/>
      <c r="D150" s="10"/>
      <c r="E150" s="10"/>
      <c r="F150" s="10"/>
    </row>
    <row r="151" spans="1:6" s="11" customFormat="1" ht="19.5">
      <c r="A151" s="21"/>
      <c r="C151" s="10"/>
      <c r="D151" s="10"/>
      <c r="E151" s="10"/>
      <c r="F151" s="10"/>
    </row>
    <row r="152" spans="1:6" s="11" customFormat="1" ht="19.5">
      <c r="A152" s="21"/>
      <c r="C152" s="10"/>
      <c r="D152" s="10"/>
      <c r="E152" s="10"/>
      <c r="F152" s="10"/>
    </row>
    <row r="153" spans="1:6" s="11" customFormat="1" ht="19.5">
      <c r="A153" s="21"/>
      <c r="C153" s="10"/>
      <c r="D153" s="10"/>
      <c r="E153" s="10"/>
      <c r="F153" s="10"/>
    </row>
    <row r="154" spans="1:6" s="11" customFormat="1" ht="19.5">
      <c r="A154" s="21"/>
      <c r="C154" s="10"/>
      <c r="D154" s="10"/>
      <c r="E154" s="10"/>
      <c r="F154" s="10"/>
    </row>
    <row r="155" spans="1:6" s="11" customFormat="1" ht="19.5">
      <c r="A155" s="21"/>
      <c r="C155" s="10"/>
      <c r="D155" s="10"/>
      <c r="E155" s="10"/>
      <c r="F155" s="10"/>
    </row>
    <row r="156" spans="1:6" s="11" customFormat="1" ht="19.5">
      <c r="A156" s="21"/>
      <c r="C156" s="10"/>
      <c r="D156" s="10"/>
      <c r="E156" s="10"/>
      <c r="F156" s="10"/>
    </row>
    <row r="157" spans="1:6" s="11" customFormat="1" ht="19.5">
      <c r="A157" s="21"/>
      <c r="C157" s="10"/>
      <c r="D157" s="10"/>
      <c r="E157" s="10"/>
      <c r="F157" s="10"/>
    </row>
    <row r="158" spans="1:6" s="11" customFormat="1" ht="19.5">
      <c r="A158" s="21"/>
      <c r="C158" s="10"/>
      <c r="D158" s="10"/>
      <c r="E158" s="10"/>
      <c r="F158" s="10"/>
    </row>
    <row r="159" spans="1:6" s="11" customFormat="1" ht="19.5">
      <c r="A159" s="21"/>
      <c r="C159" s="10"/>
      <c r="D159" s="10"/>
      <c r="E159" s="10"/>
      <c r="F159" s="10"/>
    </row>
    <row r="160" spans="1:6" s="11" customFormat="1" ht="19.5">
      <c r="A160" s="21"/>
      <c r="C160" s="10"/>
      <c r="D160" s="10"/>
      <c r="E160" s="10"/>
      <c r="F160" s="10"/>
    </row>
    <row r="161" spans="1:6" s="11" customFormat="1" ht="19.5">
      <c r="A161" s="21"/>
      <c r="C161" s="10"/>
      <c r="D161" s="10"/>
      <c r="E161" s="10"/>
      <c r="F161" s="10"/>
    </row>
    <row r="162" spans="1:6" s="11" customFormat="1" ht="19.5">
      <c r="A162" s="21"/>
      <c r="C162" s="10"/>
      <c r="D162" s="10"/>
      <c r="E162" s="10"/>
      <c r="F162" s="10"/>
    </row>
    <row r="163" spans="1:6" s="11" customFormat="1" ht="19.5">
      <c r="A163" s="21"/>
      <c r="C163" s="10"/>
      <c r="D163" s="10"/>
      <c r="E163" s="10"/>
      <c r="F163" s="10"/>
    </row>
    <row r="164" spans="1:6" s="11" customFormat="1" ht="19.5">
      <c r="A164" s="21"/>
      <c r="C164" s="10"/>
      <c r="D164" s="10"/>
      <c r="E164" s="10"/>
      <c r="F164" s="10"/>
    </row>
    <row r="165" spans="1:6" s="11" customFormat="1" ht="19.5">
      <c r="A165" s="21"/>
      <c r="C165" s="10"/>
      <c r="D165" s="10"/>
      <c r="E165" s="10"/>
      <c r="F165" s="10"/>
    </row>
    <row r="166" spans="1:6" s="11" customFormat="1" ht="19.5">
      <c r="A166" s="21"/>
      <c r="C166" s="10"/>
      <c r="D166" s="10"/>
      <c r="E166" s="10"/>
      <c r="F166" s="10"/>
    </row>
    <row r="167" spans="1:6" s="11" customFormat="1" ht="19.5">
      <c r="A167" s="21"/>
      <c r="C167" s="10"/>
      <c r="D167" s="10"/>
      <c r="E167" s="10"/>
      <c r="F167" s="10"/>
    </row>
    <row r="168" spans="1:6" s="11" customFormat="1" ht="19.5">
      <c r="A168" s="21"/>
      <c r="C168" s="10"/>
      <c r="D168" s="10"/>
      <c r="E168" s="10"/>
      <c r="F168" s="10"/>
    </row>
    <row r="169" spans="1:6" s="11" customFormat="1" ht="19.5">
      <c r="A169" s="21"/>
      <c r="C169" s="10"/>
      <c r="D169" s="10"/>
      <c r="E169" s="10"/>
      <c r="F169" s="10"/>
    </row>
    <row r="170" spans="1:6" s="11" customFormat="1" ht="19.5">
      <c r="A170" s="21"/>
      <c r="C170" s="10"/>
      <c r="D170" s="10"/>
      <c r="E170" s="10"/>
      <c r="F170" s="10"/>
    </row>
    <row r="171" spans="1:6" s="11" customFormat="1" ht="19.5">
      <c r="A171" s="21"/>
      <c r="C171" s="10"/>
      <c r="D171" s="10"/>
      <c r="E171" s="10"/>
      <c r="F171" s="10"/>
    </row>
    <row r="172" spans="1:6" s="11" customFormat="1" ht="19.5">
      <c r="A172" s="21"/>
      <c r="C172" s="10"/>
      <c r="D172" s="10"/>
      <c r="E172" s="10"/>
      <c r="F172" s="10"/>
    </row>
    <row r="173" spans="1:6" s="11" customFormat="1" ht="19.5">
      <c r="A173" s="21"/>
      <c r="C173" s="10"/>
      <c r="D173" s="10"/>
      <c r="E173" s="10"/>
      <c r="F173" s="10"/>
    </row>
    <row r="174" spans="1:6" s="11" customFormat="1" ht="19.5">
      <c r="A174" s="21"/>
      <c r="C174" s="10"/>
      <c r="D174" s="10"/>
      <c r="E174" s="10"/>
      <c r="F174" s="10"/>
    </row>
    <row r="175" spans="1:6" s="11" customFormat="1" ht="19.5">
      <c r="A175" s="21"/>
      <c r="C175" s="10"/>
      <c r="D175" s="10"/>
      <c r="E175" s="10"/>
      <c r="F175" s="10"/>
    </row>
    <row r="176" spans="1:6" s="11" customFormat="1" ht="19.5">
      <c r="A176" s="21"/>
      <c r="C176" s="10"/>
      <c r="D176" s="10"/>
      <c r="E176" s="10"/>
      <c r="F176" s="10"/>
    </row>
    <row r="177" spans="1:6" s="11" customFormat="1" ht="19.5">
      <c r="A177" s="21"/>
      <c r="C177" s="10"/>
      <c r="D177" s="10"/>
      <c r="E177" s="10"/>
      <c r="F177" s="10"/>
    </row>
    <row r="178" spans="1:6" s="11" customFormat="1" ht="19.5">
      <c r="A178" s="21"/>
      <c r="C178" s="10"/>
      <c r="D178" s="10"/>
      <c r="E178" s="10"/>
      <c r="F178" s="10"/>
    </row>
    <row r="179" spans="1:6" s="11" customFormat="1" ht="19.5">
      <c r="A179" s="21"/>
      <c r="C179" s="10"/>
      <c r="D179" s="10"/>
      <c r="E179" s="10"/>
      <c r="F179" s="10"/>
    </row>
    <row r="180" spans="1:6" s="11" customFormat="1" ht="19.5">
      <c r="A180" s="21"/>
      <c r="C180" s="10"/>
      <c r="D180" s="10"/>
      <c r="E180" s="10"/>
      <c r="F180" s="10"/>
    </row>
    <row r="181" spans="1:6" s="11" customFormat="1" ht="19.5">
      <c r="A181" s="21"/>
      <c r="C181" s="10"/>
      <c r="D181" s="10"/>
      <c r="E181" s="10"/>
      <c r="F181" s="10"/>
    </row>
    <row r="182" spans="1:6" s="11" customFormat="1" ht="19.5">
      <c r="A182" s="21"/>
      <c r="C182" s="10"/>
      <c r="D182" s="10"/>
      <c r="E182" s="10"/>
      <c r="F182" s="10"/>
    </row>
    <row r="183" spans="1:6" s="11" customFormat="1" ht="19.5">
      <c r="A183" s="21"/>
      <c r="C183" s="10"/>
      <c r="D183" s="10"/>
      <c r="E183" s="10"/>
      <c r="F183" s="10"/>
    </row>
    <row r="184" spans="1:6" s="11" customFormat="1" ht="19.5">
      <c r="A184" s="21"/>
      <c r="C184" s="10"/>
      <c r="D184" s="10"/>
      <c r="E184" s="10"/>
      <c r="F184" s="10"/>
    </row>
    <row r="185" spans="1:6" s="11" customFormat="1" ht="19.5">
      <c r="A185" s="21"/>
      <c r="C185" s="10"/>
      <c r="D185" s="10"/>
      <c r="E185" s="10"/>
      <c r="F185" s="10"/>
    </row>
    <row r="186" spans="1:6" s="11" customFormat="1" ht="19.5">
      <c r="A186" s="21"/>
      <c r="C186" s="10"/>
      <c r="D186" s="10"/>
      <c r="E186" s="10"/>
      <c r="F186" s="10"/>
    </row>
    <row r="187" spans="1:6" s="11" customFormat="1" ht="19.5">
      <c r="A187" s="21"/>
      <c r="C187" s="10"/>
      <c r="D187" s="10"/>
      <c r="E187" s="10"/>
      <c r="F187" s="10"/>
    </row>
    <row r="188" spans="1:6" s="11" customFormat="1" ht="19.5">
      <c r="A188" s="21"/>
      <c r="C188" s="10"/>
      <c r="D188" s="10"/>
      <c r="E188" s="10"/>
      <c r="F188" s="10"/>
    </row>
    <row r="189" spans="1:6" s="11" customFormat="1" ht="19.5">
      <c r="A189" s="21"/>
      <c r="C189" s="10"/>
      <c r="D189" s="10"/>
      <c r="E189" s="10"/>
      <c r="F189" s="10"/>
    </row>
    <row r="190" spans="1:6" s="11" customFormat="1" ht="19.5">
      <c r="A190" s="21"/>
      <c r="C190" s="10"/>
      <c r="D190" s="10"/>
      <c r="E190" s="10"/>
      <c r="F190" s="10"/>
    </row>
    <row r="191" spans="1:6" s="11" customFormat="1" ht="19.5">
      <c r="A191" s="21"/>
      <c r="C191" s="10"/>
      <c r="D191" s="10"/>
      <c r="E191" s="10"/>
      <c r="F191" s="10"/>
    </row>
    <row r="192" spans="1:6" s="11" customFormat="1" ht="19.5">
      <c r="A192" s="21"/>
      <c r="C192" s="10"/>
      <c r="D192" s="10"/>
      <c r="E192" s="10"/>
      <c r="F192" s="10"/>
    </row>
    <row r="193" spans="1:6" s="11" customFormat="1" ht="19.5">
      <c r="A193" s="21"/>
      <c r="C193" s="10"/>
      <c r="D193" s="10"/>
      <c r="E193" s="10"/>
      <c r="F193" s="10"/>
    </row>
    <row r="194" spans="1:6" s="11" customFormat="1" ht="19.5">
      <c r="A194" s="21"/>
      <c r="C194" s="10"/>
      <c r="D194" s="10"/>
      <c r="E194" s="10"/>
      <c r="F194" s="10"/>
    </row>
    <row r="195" spans="1:6" s="11" customFormat="1" ht="19.5">
      <c r="A195" s="21"/>
      <c r="C195" s="10"/>
      <c r="D195" s="10"/>
      <c r="E195" s="10"/>
      <c r="F195" s="10"/>
    </row>
    <row r="196" spans="1:6" s="11" customFormat="1" ht="19.5">
      <c r="A196" s="21"/>
      <c r="C196" s="10"/>
      <c r="D196" s="10"/>
      <c r="E196" s="10"/>
      <c r="F196" s="10"/>
    </row>
    <row r="197" spans="1:6" s="11" customFormat="1" ht="19.5">
      <c r="A197" s="21"/>
      <c r="C197" s="10"/>
      <c r="D197" s="10"/>
      <c r="E197" s="10"/>
      <c r="F197" s="10"/>
    </row>
    <row r="198" spans="1:6" s="11" customFormat="1" ht="19.5">
      <c r="A198" s="21"/>
      <c r="C198" s="10"/>
      <c r="D198" s="10"/>
      <c r="E198" s="10"/>
      <c r="F198" s="10"/>
    </row>
    <row r="199" spans="1:6" s="11" customFormat="1" ht="19.5">
      <c r="A199" s="21"/>
      <c r="C199" s="10"/>
      <c r="D199" s="10"/>
      <c r="E199" s="10"/>
      <c r="F199" s="10"/>
    </row>
    <row r="200" spans="1:6" s="11" customFormat="1" ht="19.5">
      <c r="A200" s="21"/>
      <c r="C200" s="10"/>
      <c r="D200" s="10"/>
      <c r="E200" s="10"/>
      <c r="F200" s="10"/>
    </row>
    <row r="201" spans="1:6" s="11" customFormat="1" ht="19.5">
      <c r="A201" s="21"/>
      <c r="C201" s="10"/>
      <c r="D201" s="10"/>
      <c r="E201" s="10"/>
      <c r="F201" s="10"/>
    </row>
    <row r="202" spans="1:6" s="11" customFormat="1" ht="19.5">
      <c r="A202" s="21"/>
      <c r="C202" s="10"/>
      <c r="D202" s="10"/>
      <c r="E202" s="10"/>
      <c r="F202" s="10"/>
    </row>
    <row r="203" spans="1:6" s="11" customFormat="1" ht="19.5">
      <c r="A203" s="21"/>
      <c r="C203" s="10"/>
      <c r="D203" s="10"/>
      <c r="E203" s="10"/>
      <c r="F203" s="10"/>
    </row>
    <row r="204" spans="1:6" s="11" customFormat="1" ht="19.5">
      <c r="A204" s="21"/>
      <c r="C204" s="10"/>
      <c r="D204" s="10"/>
      <c r="E204" s="10"/>
      <c r="F204" s="10"/>
    </row>
    <row r="205" spans="1:6" s="11" customFormat="1" ht="19.5">
      <c r="A205" s="21"/>
      <c r="C205" s="10"/>
      <c r="D205" s="10"/>
      <c r="E205" s="10"/>
      <c r="F205" s="10"/>
    </row>
    <row r="206" spans="1:6" s="11" customFormat="1" ht="19.5">
      <c r="A206" s="21"/>
      <c r="C206" s="10"/>
      <c r="D206" s="10"/>
      <c r="E206" s="10"/>
      <c r="F206" s="10"/>
    </row>
    <row r="207" spans="1:6" s="11" customFormat="1" ht="19.5">
      <c r="A207" s="21"/>
      <c r="C207" s="10"/>
      <c r="D207" s="10"/>
      <c r="E207" s="10"/>
      <c r="F207" s="10"/>
    </row>
    <row r="208" spans="1:6" s="11" customFormat="1" ht="19.5">
      <c r="A208" s="21"/>
      <c r="C208" s="10"/>
      <c r="D208" s="10"/>
      <c r="E208" s="10"/>
      <c r="F208" s="10"/>
    </row>
    <row r="209" spans="1:6" s="11" customFormat="1" ht="19.5">
      <c r="A209" s="21"/>
      <c r="C209" s="10"/>
      <c r="D209" s="10"/>
      <c r="E209" s="10"/>
      <c r="F209" s="10"/>
    </row>
    <row r="210" spans="1:6" s="11" customFormat="1" ht="19.5">
      <c r="A210" s="21"/>
      <c r="C210" s="10"/>
      <c r="D210" s="10"/>
      <c r="E210" s="10"/>
      <c r="F210" s="10"/>
    </row>
    <row r="211" spans="1:6" s="11" customFormat="1" ht="19.5">
      <c r="A211" s="21"/>
      <c r="C211" s="10"/>
      <c r="D211" s="10"/>
      <c r="E211" s="10"/>
      <c r="F211" s="10"/>
    </row>
    <row r="212" spans="1:6" s="11" customFormat="1" ht="19.5">
      <c r="A212" s="21"/>
      <c r="C212" s="10"/>
      <c r="D212" s="10"/>
      <c r="E212" s="10"/>
      <c r="F212" s="10"/>
    </row>
    <row r="213" spans="1:6" s="11" customFormat="1" ht="19.5">
      <c r="A213" s="21"/>
      <c r="C213" s="10"/>
      <c r="D213" s="10"/>
      <c r="E213" s="10"/>
      <c r="F213" s="10"/>
    </row>
    <row r="214" spans="1:6" s="11" customFormat="1" ht="19.5">
      <c r="A214" s="21"/>
      <c r="C214" s="10"/>
      <c r="D214" s="10"/>
      <c r="E214" s="10"/>
      <c r="F214" s="10"/>
    </row>
    <row r="215" spans="1:6" s="11" customFormat="1" ht="19.5">
      <c r="A215" s="21"/>
      <c r="C215" s="10"/>
      <c r="D215" s="10"/>
      <c r="E215" s="10"/>
      <c r="F215" s="10"/>
    </row>
    <row r="216" spans="1:6" s="11" customFormat="1" ht="19.5">
      <c r="A216" s="21"/>
      <c r="C216" s="10"/>
      <c r="D216" s="10"/>
      <c r="E216" s="10"/>
      <c r="F216" s="10"/>
    </row>
    <row r="217" spans="1:6" s="11" customFormat="1" ht="19.5">
      <c r="A217" s="21"/>
      <c r="C217" s="10"/>
      <c r="D217" s="10"/>
      <c r="E217" s="10"/>
      <c r="F217" s="10"/>
    </row>
    <row r="218" spans="1:6" s="11" customFormat="1" ht="19.5">
      <c r="A218" s="21"/>
      <c r="C218" s="10"/>
      <c r="D218" s="10"/>
      <c r="E218" s="10"/>
      <c r="F218" s="10"/>
    </row>
    <row r="219" spans="1:6" s="11" customFormat="1" ht="19.5">
      <c r="A219" s="21"/>
      <c r="C219" s="10"/>
      <c r="D219" s="10"/>
      <c r="E219" s="10"/>
      <c r="F219" s="10"/>
    </row>
    <row r="220" spans="1:6" s="11" customFormat="1" ht="19.5">
      <c r="A220" s="21"/>
      <c r="C220" s="10"/>
      <c r="D220" s="10"/>
      <c r="E220" s="10"/>
      <c r="F220" s="10"/>
    </row>
    <row r="221" spans="1:6" s="11" customFormat="1" ht="19.5">
      <c r="A221" s="21"/>
      <c r="C221" s="10"/>
      <c r="D221" s="10"/>
      <c r="E221" s="10"/>
      <c r="F221" s="10"/>
    </row>
    <row r="222" spans="1:6" s="11" customFormat="1" ht="19.5">
      <c r="A222" s="21"/>
      <c r="C222" s="10"/>
      <c r="D222" s="10"/>
      <c r="E222" s="10"/>
      <c r="F222" s="10"/>
    </row>
    <row r="223" spans="1:6" s="11" customFormat="1" ht="19.5">
      <c r="A223" s="21"/>
      <c r="C223" s="10"/>
      <c r="D223" s="10"/>
      <c r="E223" s="10"/>
      <c r="F223" s="10"/>
    </row>
    <row r="224" spans="1:6" s="11" customFormat="1" ht="19.5">
      <c r="A224" s="21"/>
      <c r="C224" s="10"/>
      <c r="D224" s="10"/>
      <c r="E224" s="10"/>
      <c r="F224" s="10"/>
    </row>
    <row r="225" spans="1:6" s="11" customFormat="1" ht="19.5">
      <c r="A225" s="21"/>
      <c r="C225" s="10"/>
      <c r="D225" s="10"/>
      <c r="E225" s="10"/>
      <c r="F225" s="10"/>
    </row>
    <row r="226" spans="1:6" s="11" customFormat="1" ht="19.5">
      <c r="A226" s="21"/>
      <c r="C226" s="10"/>
      <c r="D226" s="10"/>
      <c r="E226" s="10"/>
      <c r="F226" s="10"/>
    </row>
    <row r="227" spans="1:6" s="11" customFormat="1" ht="19.5">
      <c r="A227" s="21"/>
      <c r="C227" s="10"/>
      <c r="D227" s="10"/>
      <c r="E227" s="10"/>
      <c r="F227" s="10"/>
    </row>
    <row r="228" spans="1:6" s="11" customFormat="1" ht="19.5">
      <c r="A228" s="21"/>
      <c r="C228" s="10"/>
      <c r="D228" s="10"/>
      <c r="E228" s="10"/>
      <c r="F228" s="10"/>
    </row>
    <row r="229" spans="1:6" s="11" customFormat="1" ht="19.5">
      <c r="A229" s="21"/>
      <c r="C229" s="10"/>
      <c r="D229" s="10"/>
      <c r="E229" s="10"/>
      <c r="F229" s="10"/>
    </row>
    <row r="230" spans="1:6" s="11" customFormat="1" ht="19.5">
      <c r="A230" s="21"/>
      <c r="C230" s="10"/>
      <c r="D230" s="10"/>
      <c r="E230" s="10"/>
      <c r="F230" s="10"/>
    </row>
    <row r="231" spans="1:6" s="11" customFormat="1" ht="19.5">
      <c r="A231" s="21"/>
      <c r="C231" s="10"/>
      <c r="D231" s="10"/>
      <c r="E231" s="10"/>
      <c r="F231" s="10"/>
    </row>
    <row r="232" spans="1:6" s="11" customFormat="1" ht="19.5">
      <c r="A232" s="21"/>
      <c r="C232" s="10"/>
      <c r="D232" s="10"/>
      <c r="E232" s="10"/>
      <c r="F232" s="10"/>
    </row>
    <row r="233" spans="1:6" s="11" customFormat="1" ht="19.5">
      <c r="A233" s="21"/>
      <c r="C233" s="10"/>
      <c r="D233" s="10"/>
      <c r="E233" s="10"/>
      <c r="F233" s="10"/>
    </row>
    <row r="234" spans="1:6" s="11" customFormat="1" ht="19.5">
      <c r="A234" s="21"/>
      <c r="C234" s="10"/>
      <c r="D234" s="10"/>
      <c r="E234" s="10"/>
      <c r="F234" s="10"/>
    </row>
    <row r="235" spans="1:6" s="11" customFormat="1" ht="19.5">
      <c r="A235" s="21"/>
      <c r="C235" s="10"/>
      <c r="D235" s="10"/>
      <c r="E235" s="10"/>
      <c r="F235" s="10"/>
    </row>
    <row r="236" spans="1:6" s="11" customFormat="1" ht="19.5">
      <c r="A236" s="21"/>
      <c r="C236" s="10"/>
      <c r="D236" s="10"/>
      <c r="E236" s="10"/>
      <c r="F236" s="10"/>
    </row>
    <row r="237" spans="1:6" s="11" customFormat="1" ht="19.5">
      <c r="A237" s="21"/>
      <c r="C237" s="10"/>
      <c r="D237" s="10"/>
      <c r="E237" s="10"/>
      <c r="F237" s="10"/>
    </row>
    <row r="238" spans="1:6" s="11" customFormat="1" ht="19.5">
      <c r="A238" s="21"/>
      <c r="C238" s="10"/>
      <c r="D238" s="10"/>
      <c r="E238" s="10"/>
      <c r="F238" s="10"/>
    </row>
    <row r="239" spans="1:6" s="11" customFormat="1" ht="19.5">
      <c r="A239" s="21"/>
      <c r="C239" s="10"/>
      <c r="D239" s="10"/>
      <c r="E239" s="10"/>
      <c r="F239" s="10"/>
    </row>
    <row r="240" spans="1:6" s="11" customFormat="1" ht="19.5">
      <c r="A240" s="21"/>
      <c r="C240" s="10"/>
      <c r="D240" s="10"/>
      <c r="E240" s="10"/>
      <c r="F240" s="10"/>
    </row>
    <row r="241" spans="1:6" ht="19.5">
      <c r="A241" s="21"/>
      <c r="B241" s="11"/>
      <c r="C241" s="10"/>
      <c r="D241" s="10"/>
      <c r="E241" s="10"/>
      <c r="F241" s="10"/>
    </row>
  </sheetData>
  <mergeCells count="4">
    <mergeCell ref="A2:F2"/>
    <mergeCell ref="A3:B4"/>
    <mergeCell ref="C3:F3"/>
    <mergeCell ref="C75:D75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ЮРИЙ АНАТОЛЬЕВИЧ</cp:lastModifiedBy>
  <cp:lastPrinted>2023-04-04T10:45:29Z</cp:lastPrinted>
  <dcterms:created xsi:type="dcterms:W3CDTF">2023-04-04T07:04:00Z</dcterms:created>
  <dcterms:modified xsi:type="dcterms:W3CDTF">2023-04-05T10:05:16Z</dcterms:modified>
</cp:coreProperties>
</file>